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document de resp\POLE ENSEIGNEMENT SUPERIEUR\B_ADMINISTRATION GÉNÉRALE\B_3_DOSSIER HABILITATION - ACCRÉDITATION\2018_DOSSIER D'ACCRÉDITATION\2018\Accréditation RH\"/>
    </mc:Choice>
  </mc:AlternateContent>
  <bookViews>
    <workbookView xWindow="0" yWindow="0" windowWidth="19200" windowHeight="8340" firstSheet="1" activeTab="6"/>
  </bookViews>
  <sheets>
    <sheet name="fiche de renseignement école" sheetId="2" state="hidden" r:id="rId1"/>
    <sheet name="liste écoles" sheetId="3" r:id="rId2"/>
    <sheet name="compilation toutes écoles" sheetId="1" state="hidden" r:id="rId3"/>
    <sheet name="indices" sheetId="4" r:id="rId4"/>
    <sheet name="profs" sheetId="6" r:id="rId5"/>
    <sheet name="perso administratif" sheetId="7" r:id="rId6"/>
    <sheet name="RH_LPS" sheetId="8" r:id="rId7"/>
  </sheets>
  <definedNames>
    <definedName name="_xlnm._FilterDatabase" localSheetId="6" hidden="1">RH_LPS!$A$3:$W$20</definedName>
    <definedName name="_xlnm.Print_Titles" localSheetId="2">'compilation toutes écoles'!$A:$C</definedName>
    <definedName name="_xlnm.Print_Titles" localSheetId="0">'fiche de renseignement école'!$A:$C</definedName>
    <definedName name="_xlnm.Print_Area" localSheetId="2">'compilation toutes écoles'!$A$1:$FU$58</definedName>
    <definedName name="_xlnm.Print_Area" localSheetId="0">'fiche de renseignement école'!$A$1:$G$58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9" i="8" l="1"/>
  <c r="R9" i="8"/>
  <c r="Q9" i="8"/>
  <c r="P9" i="8"/>
  <c r="Q19" i="8"/>
  <c r="P19" i="8"/>
  <c r="R5" i="8" l="1"/>
  <c r="P5" i="8"/>
  <c r="R20" i="8" l="1"/>
  <c r="Q20" i="8"/>
  <c r="P20" i="8"/>
  <c r="S18" i="8"/>
  <c r="R19" i="8"/>
  <c r="S19" i="8" s="1"/>
  <c r="R17" i="8"/>
  <c r="Q17" i="8"/>
  <c r="P17" i="8"/>
  <c r="S17" i="8" s="1"/>
  <c r="R16" i="8"/>
  <c r="Q16" i="8"/>
  <c r="P16" i="8"/>
  <c r="R15" i="8"/>
  <c r="Q15" i="8"/>
  <c r="P15" i="8"/>
  <c r="R14" i="8"/>
  <c r="Q14" i="8"/>
  <c r="P14" i="8"/>
  <c r="R13" i="8"/>
  <c r="Q13" i="8"/>
  <c r="P13" i="8"/>
  <c r="S13" i="8" s="1"/>
  <c r="R12" i="8"/>
  <c r="Q12" i="8"/>
  <c r="P12" i="8"/>
  <c r="R11" i="8"/>
  <c r="Q11" i="8"/>
  <c r="P11" i="8"/>
  <c r="R10" i="8"/>
  <c r="Q10" i="8"/>
  <c r="P6" i="8"/>
  <c r="P21" i="8" s="1"/>
  <c r="P10" i="8"/>
  <c r="R8" i="8"/>
  <c r="Q8" i="8"/>
  <c r="P8" i="8"/>
  <c r="R7" i="8"/>
  <c r="Q7" i="8"/>
  <c r="P7" i="8"/>
  <c r="S7" i="8" s="1"/>
  <c r="R6" i="8"/>
  <c r="R21" i="8" s="1"/>
  <c r="Q6" i="8"/>
  <c r="Q5" i="8"/>
  <c r="S5" i="7"/>
  <c r="S502" i="7"/>
  <c r="O502" i="7"/>
  <c r="P502" i="7"/>
  <c r="D502" i="7"/>
  <c r="C502" i="7"/>
  <c r="B502" i="7"/>
  <c r="S501" i="7"/>
  <c r="O501" i="7"/>
  <c r="P501" i="7"/>
  <c r="D501" i="7"/>
  <c r="C501" i="7"/>
  <c r="B501" i="7"/>
  <c r="S500" i="7"/>
  <c r="O500" i="7"/>
  <c r="P500" i="7"/>
  <c r="D500" i="7"/>
  <c r="C500" i="7"/>
  <c r="B500" i="7"/>
  <c r="S499" i="7"/>
  <c r="O499" i="7"/>
  <c r="P499" i="7"/>
  <c r="D499" i="7"/>
  <c r="C499" i="7"/>
  <c r="B499" i="7"/>
  <c r="S498" i="7"/>
  <c r="O498" i="7"/>
  <c r="P498" i="7"/>
  <c r="D498" i="7"/>
  <c r="C498" i="7"/>
  <c r="B498" i="7"/>
  <c r="S497" i="7"/>
  <c r="O497" i="7"/>
  <c r="P497" i="7"/>
  <c r="D497" i="7"/>
  <c r="C497" i="7"/>
  <c r="B497" i="7"/>
  <c r="S496" i="7"/>
  <c r="O496" i="7"/>
  <c r="P496" i="7"/>
  <c r="D496" i="7"/>
  <c r="C496" i="7"/>
  <c r="B496" i="7"/>
  <c r="S495" i="7"/>
  <c r="O495" i="7"/>
  <c r="P495" i="7"/>
  <c r="D495" i="7"/>
  <c r="C495" i="7"/>
  <c r="B495" i="7"/>
  <c r="S494" i="7"/>
  <c r="O494" i="7"/>
  <c r="P494" i="7"/>
  <c r="D494" i="7"/>
  <c r="C494" i="7"/>
  <c r="B494" i="7"/>
  <c r="S493" i="7"/>
  <c r="O493" i="7"/>
  <c r="P493" i="7"/>
  <c r="D493" i="7"/>
  <c r="C493" i="7"/>
  <c r="B493" i="7"/>
  <c r="S492" i="7"/>
  <c r="O492" i="7"/>
  <c r="P492" i="7"/>
  <c r="D492" i="7"/>
  <c r="C492" i="7"/>
  <c r="B492" i="7"/>
  <c r="S491" i="7"/>
  <c r="O491" i="7"/>
  <c r="P491" i="7"/>
  <c r="D491" i="7"/>
  <c r="C491" i="7"/>
  <c r="B491" i="7"/>
  <c r="S490" i="7"/>
  <c r="O490" i="7"/>
  <c r="P490" i="7"/>
  <c r="D490" i="7"/>
  <c r="C490" i="7"/>
  <c r="B490" i="7"/>
  <c r="S489" i="7"/>
  <c r="O489" i="7"/>
  <c r="P489" i="7"/>
  <c r="D489" i="7"/>
  <c r="C489" i="7"/>
  <c r="B489" i="7"/>
  <c r="S488" i="7"/>
  <c r="O488" i="7"/>
  <c r="P488" i="7"/>
  <c r="D488" i="7"/>
  <c r="C488" i="7"/>
  <c r="B488" i="7"/>
  <c r="S487" i="7"/>
  <c r="O487" i="7"/>
  <c r="P487" i="7"/>
  <c r="D487" i="7"/>
  <c r="C487" i="7"/>
  <c r="B487" i="7"/>
  <c r="S486" i="7"/>
  <c r="O486" i="7"/>
  <c r="P486" i="7"/>
  <c r="D486" i="7"/>
  <c r="C486" i="7"/>
  <c r="B486" i="7"/>
  <c r="S485" i="7"/>
  <c r="O485" i="7"/>
  <c r="P485" i="7"/>
  <c r="D485" i="7"/>
  <c r="C485" i="7"/>
  <c r="B485" i="7"/>
  <c r="S484" i="7"/>
  <c r="O484" i="7"/>
  <c r="P484" i="7"/>
  <c r="D484" i="7"/>
  <c r="C484" i="7"/>
  <c r="B484" i="7"/>
  <c r="S483" i="7"/>
  <c r="O483" i="7"/>
  <c r="P483" i="7"/>
  <c r="D483" i="7"/>
  <c r="C483" i="7"/>
  <c r="B483" i="7"/>
  <c r="S482" i="7"/>
  <c r="O482" i="7"/>
  <c r="P482" i="7"/>
  <c r="D482" i="7"/>
  <c r="C482" i="7"/>
  <c r="B482" i="7"/>
  <c r="S481" i="7"/>
  <c r="O481" i="7"/>
  <c r="P481" i="7"/>
  <c r="D481" i="7"/>
  <c r="C481" i="7"/>
  <c r="B481" i="7"/>
  <c r="S480" i="7"/>
  <c r="O480" i="7"/>
  <c r="P480" i="7"/>
  <c r="D480" i="7"/>
  <c r="C480" i="7"/>
  <c r="B480" i="7"/>
  <c r="S479" i="7"/>
  <c r="O479" i="7"/>
  <c r="P479" i="7"/>
  <c r="D479" i="7"/>
  <c r="C479" i="7"/>
  <c r="B479" i="7"/>
  <c r="S478" i="7"/>
  <c r="O478" i="7"/>
  <c r="P478" i="7"/>
  <c r="D478" i="7"/>
  <c r="C478" i="7"/>
  <c r="B478" i="7"/>
  <c r="S477" i="7"/>
  <c r="O477" i="7"/>
  <c r="P477" i="7"/>
  <c r="D477" i="7"/>
  <c r="C477" i="7"/>
  <c r="B477" i="7"/>
  <c r="S476" i="7"/>
  <c r="O476" i="7"/>
  <c r="P476" i="7"/>
  <c r="D476" i="7"/>
  <c r="C476" i="7"/>
  <c r="B476" i="7"/>
  <c r="S475" i="7"/>
  <c r="O475" i="7"/>
  <c r="P475" i="7"/>
  <c r="D475" i="7"/>
  <c r="C475" i="7"/>
  <c r="B475" i="7"/>
  <c r="S474" i="7"/>
  <c r="O474" i="7"/>
  <c r="P474" i="7"/>
  <c r="D474" i="7"/>
  <c r="C474" i="7"/>
  <c r="B474" i="7"/>
  <c r="S473" i="7"/>
  <c r="O473" i="7"/>
  <c r="P473" i="7"/>
  <c r="D473" i="7"/>
  <c r="C473" i="7"/>
  <c r="B473" i="7"/>
  <c r="S472" i="7"/>
  <c r="O472" i="7"/>
  <c r="P472" i="7"/>
  <c r="D472" i="7"/>
  <c r="C472" i="7"/>
  <c r="B472" i="7"/>
  <c r="S471" i="7"/>
  <c r="O471" i="7"/>
  <c r="P471" i="7"/>
  <c r="D471" i="7"/>
  <c r="C471" i="7"/>
  <c r="B471" i="7"/>
  <c r="S470" i="7"/>
  <c r="O470" i="7"/>
  <c r="P470" i="7"/>
  <c r="D470" i="7"/>
  <c r="C470" i="7"/>
  <c r="B470" i="7"/>
  <c r="S469" i="7"/>
  <c r="O469" i="7"/>
  <c r="P469" i="7"/>
  <c r="D469" i="7"/>
  <c r="C469" i="7"/>
  <c r="B469" i="7"/>
  <c r="S468" i="7"/>
  <c r="O468" i="7"/>
  <c r="P468" i="7"/>
  <c r="D468" i="7"/>
  <c r="C468" i="7"/>
  <c r="B468" i="7"/>
  <c r="S467" i="7"/>
  <c r="O467" i="7"/>
  <c r="P467" i="7"/>
  <c r="D467" i="7"/>
  <c r="C467" i="7"/>
  <c r="B467" i="7"/>
  <c r="S466" i="7"/>
  <c r="O466" i="7"/>
  <c r="P466" i="7"/>
  <c r="D466" i="7"/>
  <c r="C466" i="7"/>
  <c r="B466" i="7"/>
  <c r="S465" i="7"/>
  <c r="O465" i="7"/>
  <c r="P465" i="7"/>
  <c r="D465" i="7"/>
  <c r="C465" i="7"/>
  <c r="B465" i="7"/>
  <c r="S464" i="7"/>
  <c r="O464" i="7"/>
  <c r="P464" i="7"/>
  <c r="D464" i="7"/>
  <c r="C464" i="7"/>
  <c r="B464" i="7"/>
  <c r="S463" i="7"/>
  <c r="O463" i="7"/>
  <c r="P463" i="7"/>
  <c r="D463" i="7"/>
  <c r="C463" i="7"/>
  <c r="B463" i="7"/>
  <c r="S462" i="7"/>
  <c r="O462" i="7"/>
  <c r="P462" i="7"/>
  <c r="D462" i="7"/>
  <c r="C462" i="7"/>
  <c r="B462" i="7"/>
  <c r="S461" i="7"/>
  <c r="O461" i="7"/>
  <c r="P461" i="7"/>
  <c r="D461" i="7"/>
  <c r="C461" i="7"/>
  <c r="B461" i="7"/>
  <c r="S460" i="7"/>
  <c r="O460" i="7"/>
  <c r="P460" i="7"/>
  <c r="D460" i="7"/>
  <c r="C460" i="7"/>
  <c r="B460" i="7"/>
  <c r="S459" i="7"/>
  <c r="O459" i="7"/>
  <c r="P459" i="7"/>
  <c r="D459" i="7"/>
  <c r="C459" i="7"/>
  <c r="B459" i="7"/>
  <c r="S458" i="7"/>
  <c r="O458" i="7"/>
  <c r="P458" i="7"/>
  <c r="D458" i="7"/>
  <c r="C458" i="7"/>
  <c r="B458" i="7"/>
  <c r="S457" i="7"/>
  <c r="O457" i="7"/>
  <c r="P457" i="7"/>
  <c r="D457" i="7"/>
  <c r="C457" i="7"/>
  <c r="B457" i="7"/>
  <c r="S456" i="7"/>
  <c r="O456" i="7"/>
  <c r="P456" i="7"/>
  <c r="D456" i="7"/>
  <c r="C456" i="7"/>
  <c r="B456" i="7"/>
  <c r="S455" i="7"/>
  <c r="O455" i="7"/>
  <c r="P455" i="7"/>
  <c r="D455" i="7"/>
  <c r="C455" i="7"/>
  <c r="B455" i="7"/>
  <c r="S454" i="7"/>
  <c r="O454" i="7"/>
  <c r="P454" i="7"/>
  <c r="D454" i="7"/>
  <c r="C454" i="7"/>
  <c r="B454" i="7"/>
  <c r="S453" i="7"/>
  <c r="O453" i="7"/>
  <c r="P453" i="7"/>
  <c r="D453" i="7"/>
  <c r="C453" i="7"/>
  <c r="B453" i="7"/>
  <c r="S452" i="7"/>
  <c r="O452" i="7"/>
  <c r="P452" i="7"/>
  <c r="D452" i="7"/>
  <c r="C452" i="7"/>
  <c r="B452" i="7"/>
  <c r="S451" i="7"/>
  <c r="O451" i="7"/>
  <c r="P451" i="7"/>
  <c r="D451" i="7"/>
  <c r="C451" i="7"/>
  <c r="B451" i="7"/>
  <c r="S450" i="7"/>
  <c r="O450" i="7"/>
  <c r="P450" i="7"/>
  <c r="D450" i="7"/>
  <c r="C450" i="7"/>
  <c r="B450" i="7"/>
  <c r="S449" i="7"/>
  <c r="O449" i="7"/>
  <c r="P449" i="7"/>
  <c r="D449" i="7"/>
  <c r="C449" i="7"/>
  <c r="B449" i="7"/>
  <c r="S448" i="7"/>
  <c r="O448" i="7"/>
  <c r="P448" i="7"/>
  <c r="D448" i="7"/>
  <c r="C448" i="7"/>
  <c r="B448" i="7"/>
  <c r="S447" i="7"/>
  <c r="O447" i="7"/>
  <c r="P447" i="7"/>
  <c r="D447" i="7"/>
  <c r="C447" i="7"/>
  <c r="B447" i="7"/>
  <c r="S446" i="7"/>
  <c r="O446" i="7"/>
  <c r="P446" i="7"/>
  <c r="D446" i="7"/>
  <c r="C446" i="7"/>
  <c r="B446" i="7"/>
  <c r="S445" i="7"/>
  <c r="O445" i="7"/>
  <c r="P445" i="7"/>
  <c r="D445" i="7"/>
  <c r="C445" i="7"/>
  <c r="B445" i="7"/>
  <c r="S444" i="7"/>
  <c r="O444" i="7"/>
  <c r="P444" i="7"/>
  <c r="D444" i="7"/>
  <c r="C444" i="7"/>
  <c r="B444" i="7"/>
  <c r="S443" i="7"/>
  <c r="O443" i="7"/>
  <c r="P443" i="7"/>
  <c r="D443" i="7"/>
  <c r="C443" i="7"/>
  <c r="B443" i="7"/>
  <c r="S442" i="7"/>
  <c r="O442" i="7"/>
  <c r="P442" i="7"/>
  <c r="D442" i="7"/>
  <c r="C442" i="7"/>
  <c r="B442" i="7"/>
  <c r="S441" i="7"/>
  <c r="O441" i="7"/>
  <c r="P441" i="7"/>
  <c r="D441" i="7"/>
  <c r="C441" i="7"/>
  <c r="B441" i="7"/>
  <c r="S440" i="7"/>
  <c r="O440" i="7"/>
  <c r="P440" i="7"/>
  <c r="D440" i="7"/>
  <c r="C440" i="7"/>
  <c r="B440" i="7"/>
  <c r="S439" i="7"/>
  <c r="O439" i="7"/>
  <c r="P439" i="7"/>
  <c r="D439" i="7"/>
  <c r="C439" i="7"/>
  <c r="B439" i="7"/>
  <c r="S438" i="7"/>
  <c r="O438" i="7"/>
  <c r="P438" i="7"/>
  <c r="D438" i="7"/>
  <c r="C438" i="7"/>
  <c r="B438" i="7"/>
  <c r="S437" i="7"/>
  <c r="O437" i="7"/>
  <c r="P437" i="7"/>
  <c r="D437" i="7"/>
  <c r="C437" i="7"/>
  <c r="B437" i="7"/>
  <c r="S436" i="7"/>
  <c r="O436" i="7"/>
  <c r="P436" i="7"/>
  <c r="D436" i="7"/>
  <c r="C436" i="7"/>
  <c r="B436" i="7"/>
  <c r="S435" i="7"/>
  <c r="O435" i="7"/>
  <c r="P435" i="7"/>
  <c r="D435" i="7"/>
  <c r="C435" i="7"/>
  <c r="B435" i="7"/>
  <c r="S434" i="7"/>
  <c r="O434" i="7"/>
  <c r="P434" i="7"/>
  <c r="D434" i="7"/>
  <c r="C434" i="7"/>
  <c r="B434" i="7"/>
  <c r="S433" i="7"/>
  <c r="O433" i="7"/>
  <c r="P433" i="7"/>
  <c r="D433" i="7"/>
  <c r="C433" i="7"/>
  <c r="B433" i="7"/>
  <c r="S432" i="7"/>
  <c r="O432" i="7"/>
  <c r="P432" i="7"/>
  <c r="D432" i="7"/>
  <c r="C432" i="7"/>
  <c r="B432" i="7"/>
  <c r="S431" i="7"/>
  <c r="O431" i="7"/>
  <c r="P431" i="7"/>
  <c r="D431" i="7"/>
  <c r="C431" i="7"/>
  <c r="B431" i="7"/>
  <c r="S430" i="7"/>
  <c r="O430" i="7"/>
  <c r="P430" i="7"/>
  <c r="D430" i="7"/>
  <c r="C430" i="7"/>
  <c r="B430" i="7"/>
  <c r="S429" i="7"/>
  <c r="O429" i="7"/>
  <c r="P429" i="7"/>
  <c r="D429" i="7"/>
  <c r="C429" i="7"/>
  <c r="B429" i="7"/>
  <c r="S428" i="7"/>
  <c r="O428" i="7"/>
  <c r="P428" i="7"/>
  <c r="D428" i="7"/>
  <c r="C428" i="7"/>
  <c r="B428" i="7"/>
  <c r="S427" i="7"/>
  <c r="O427" i="7"/>
  <c r="P427" i="7"/>
  <c r="D427" i="7"/>
  <c r="C427" i="7"/>
  <c r="B427" i="7"/>
  <c r="S426" i="7"/>
  <c r="O426" i="7"/>
  <c r="P426" i="7"/>
  <c r="D426" i="7"/>
  <c r="C426" i="7"/>
  <c r="B426" i="7"/>
  <c r="S425" i="7"/>
  <c r="O425" i="7"/>
  <c r="P425" i="7"/>
  <c r="D425" i="7"/>
  <c r="C425" i="7"/>
  <c r="B425" i="7"/>
  <c r="S424" i="7"/>
  <c r="O424" i="7"/>
  <c r="P424" i="7"/>
  <c r="D424" i="7"/>
  <c r="C424" i="7"/>
  <c r="B424" i="7"/>
  <c r="S423" i="7"/>
  <c r="O423" i="7"/>
  <c r="P423" i="7"/>
  <c r="D423" i="7"/>
  <c r="C423" i="7"/>
  <c r="B423" i="7"/>
  <c r="S422" i="7"/>
  <c r="O422" i="7"/>
  <c r="P422" i="7"/>
  <c r="D422" i="7"/>
  <c r="C422" i="7"/>
  <c r="B422" i="7"/>
  <c r="S421" i="7"/>
  <c r="O421" i="7"/>
  <c r="P421" i="7"/>
  <c r="D421" i="7"/>
  <c r="C421" i="7"/>
  <c r="B421" i="7"/>
  <c r="S420" i="7"/>
  <c r="O420" i="7"/>
  <c r="P420" i="7"/>
  <c r="D420" i="7"/>
  <c r="C420" i="7"/>
  <c r="B420" i="7"/>
  <c r="S419" i="7"/>
  <c r="O419" i="7"/>
  <c r="P419" i="7"/>
  <c r="D419" i="7"/>
  <c r="C419" i="7"/>
  <c r="B419" i="7"/>
  <c r="S418" i="7"/>
  <c r="O418" i="7"/>
  <c r="P418" i="7"/>
  <c r="D418" i="7"/>
  <c r="C418" i="7"/>
  <c r="B418" i="7"/>
  <c r="S417" i="7"/>
  <c r="O417" i="7"/>
  <c r="P417" i="7"/>
  <c r="D417" i="7"/>
  <c r="C417" i="7"/>
  <c r="B417" i="7"/>
  <c r="S416" i="7"/>
  <c r="O416" i="7"/>
  <c r="P416" i="7"/>
  <c r="D416" i="7"/>
  <c r="C416" i="7"/>
  <c r="B416" i="7"/>
  <c r="S415" i="7"/>
  <c r="O415" i="7"/>
  <c r="P415" i="7"/>
  <c r="D415" i="7"/>
  <c r="C415" i="7"/>
  <c r="B415" i="7"/>
  <c r="S414" i="7"/>
  <c r="O414" i="7"/>
  <c r="P414" i="7"/>
  <c r="D414" i="7"/>
  <c r="C414" i="7"/>
  <c r="B414" i="7"/>
  <c r="S413" i="7"/>
  <c r="O413" i="7"/>
  <c r="P413" i="7"/>
  <c r="D413" i="7"/>
  <c r="C413" i="7"/>
  <c r="B413" i="7"/>
  <c r="S412" i="7"/>
  <c r="O412" i="7"/>
  <c r="P412" i="7"/>
  <c r="D412" i="7"/>
  <c r="C412" i="7"/>
  <c r="B412" i="7"/>
  <c r="S411" i="7"/>
  <c r="O411" i="7"/>
  <c r="P411" i="7"/>
  <c r="D411" i="7"/>
  <c r="C411" i="7"/>
  <c r="B411" i="7"/>
  <c r="S410" i="7"/>
  <c r="O410" i="7"/>
  <c r="P410" i="7"/>
  <c r="D410" i="7"/>
  <c r="C410" i="7"/>
  <c r="B410" i="7"/>
  <c r="S409" i="7"/>
  <c r="O409" i="7"/>
  <c r="P409" i="7"/>
  <c r="D409" i="7"/>
  <c r="C409" i="7"/>
  <c r="B409" i="7"/>
  <c r="S408" i="7"/>
  <c r="O408" i="7"/>
  <c r="P408" i="7"/>
  <c r="D408" i="7"/>
  <c r="C408" i="7"/>
  <c r="B408" i="7"/>
  <c r="S407" i="7"/>
  <c r="O407" i="7"/>
  <c r="P407" i="7"/>
  <c r="D407" i="7"/>
  <c r="C407" i="7"/>
  <c r="B407" i="7"/>
  <c r="S406" i="7"/>
  <c r="O406" i="7"/>
  <c r="P406" i="7"/>
  <c r="D406" i="7"/>
  <c r="C406" i="7"/>
  <c r="B406" i="7"/>
  <c r="S405" i="7"/>
  <c r="O405" i="7"/>
  <c r="P405" i="7"/>
  <c r="D405" i="7"/>
  <c r="C405" i="7"/>
  <c r="B405" i="7"/>
  <c r="S404" i="7"/>
  <c r="O404" i="7"/>
  <c r="P404" i="7"/>
  <c r="D404" i="7"/>
  <c r="C404" i="7"/>
  <c r="B404" i="7"/>
  <c r="S403" i="7"/>
  <c r="O403" i="7"/>
  <c r="P403" i="7"/>
  <c r="D403" i="7"/>
  <c r="C403" i="7"/>
  <c r="B403" i="7"/>
  <c r="S402" i="7"/>
  <c r="O402" i="7"/>
  <c r="P402" i="7"/>
  <c r="D402" i="7"/>
  <c r="C402" i="7"/>
  <c r="B402" i="7"/>
  <c r="S401" i="7"/>
  <c r="O401" i="7"/>
  <c r="P401" i="7"/>
  <c r="D401" i="7"/>
  <c r="C401" i="7"/>
  <c r="B401" i="7"/>
  <c r="S400" i="7"/>
  <c r="O400" i="7"/>
  <c r="P400" i="7"/>
  <c r="D400" i="7"/>
  <c r="C400" i="7"/>
  <c r="B400" i="7"/>
  <c r="S399" i="7"/>
  <c r="O399" i="7"/>
  <c r="P399" i="7"/>
  <c r="D399" i="7"/>
  <c r="C399" i="7"/>
  <c r="B399" i="7"/>
  <c r="S398" i="7"/>
  <c r="O398" i="7"/>
  <c r="P398" i="7"/>
  <c r="D398" i="7"/>
  <c r="C398" i="7"/>
  <c r="B398" i="7"/>
  <c r="S397" i="7"/>
  <c r="O397" i="7"/>
  <c r="P397" i="7"/>
  <c r="D397" i="7"/>
  <c r="C397" i="7"/>
  <c r="B397" i="7"/>
  <c r="S396" i="7"/>
  <c r="O396" i="7"/>
  <c r="P396" i="7"/>
  <c r="D396" i="7"/>
  <c r="C396" i="7"/>
  <c r="B396" i="7"/>
  <c r="S395" i="7"/>
  <c r="O395" i="7"/>
  <c r="P395" i="7"/>
  <c r="D395" i="7"/>
  <c r="C395" i="7"/>
  <c r="B395" i="7"/>
  <c r="S394" i="7"/>
  <c r="O394" i="7"/>
  <c r="P394" i="7"/>
  <c r="D394" i="7"/>
  <c r="C394" i="7"/>
  <c r="B394" i="7"/>
  <c r="S393" i="7"/>
  <c r="O393" i="7"/>
  <c r="P393" i="7"/>
  <c r="D393" i="7"/>
  <c r="C393" i="7"/>
  <c r="B393" i="7"/>
  <c r="S392" i="7"/>
  <c r="O392" i="7"/>
  <c r="P392" i="7"/>
  <c r="D392" i="7"/>
  <c r="C392" i="7"/>
  <c r="B392" i="7"/>
  <c r="S391" i="7"/>
  <c r="O391" i="7"/>
  <c r="P391" i="7"/>
  <c r="D391" i="7"/>
  <c r="C391" i="7"/>
  <c r="B391" i="7"/>
  <c r="S390" i="7"/>
  <c r="O390" i="7"/>
  <c r="P390" i="7"/>
  <c r="D390" i="7"/>
  <c r="C390" i="7"/>
  <c r="B390" i="7"/>
  <c r="S389" i="7"/>
  <c r="O389" i="7"/>
  <c r="P389" i="7"/>
  <c r="D389" i="7"/>
  <c r="C389" i="7"/>
  <c r="B389" i="7"/>
  <c r="S388" i="7"/>
  <c r="O388" i="7"/>
  <c r="P388" i="7"/>
  <c r="D388" i="7"/>
  <c r="C388" i="7"/>
  <c r="B388" i="7"/>
  <c r="S387" i="7"/>
  <c r="O387" i="7"/>
  <c r="P387" i="7"/>
  <c r="D387" i="7"/>
  <c r="C387" i="7"/>
  <c r="B387" i="7"/>
  <c r="S386" i="7"/>
  <c r="O386" i="7"/>
  <c r="P386" i="7"/>
  <c r="D386" i="7"/>
  <c r="C386" i="7"/>
  <c r="B386" i="7"/>
  <c r="S385" i="7"/>
  <c r="O385" i="7"/>
  <c r="P385" i="7"/>
  <c r="D385" i="7"/>
  <c r="C385" i="7"/>
  <c r="B385" i="7"/>
  <c r="S384" i="7"/>
  <c r="O384" i="7"/>
  <c r="P384" i="7"/>
  <c r="D384" i="7"/>
  <c r="C384" i="7"/>
  <c r="B384" i="7"/>
  <c r="S383" i="7"/>
  <c r="O383" i="7"/>
  <c r="P383" i="7"/>
  <c r="D383" i="7"/>
  <c r="C383" i="7"/>
  <c r="B383" i="7"/>
  <c r="S382" i="7"/>
  <c r="O382" i="7"/>
  <c r="P382" i="7"/>
  <c r="D382" i="7"/>
  <c r="C382" i="7"/>
  <c r="B382" i="7"/>
  <c r="S381" i="7"/>
  <c r="O381" i="7"/>
  <c r="P381" i="7"/>
  <c r="D381" i="7"/>
  <c r="C381" i="7"/>
  <c r="B381" i="7"/>
  <c r="S380" i="7"/>
  <c r="O380" i="7"/>
  <c r="P380" i="7"/>
  <c r="D380" i="7"/>
  <c r="C380" i="7"/>
  <c r="B380" i="7"/>
  <c r="S379" i="7"/>
  <c r="O379" i="7"/>
  <c r="P379" i="7"/>
  <c r="D379" i="7"/>
  <c r="C379" i="7"/>
  <c r="B379" i="7"/>
  <c r="S378" i="7"/>
  <c r="O378" i="7"/>
  <c r="P378" i="7"/>
  <c r="D378" i="7"/>
  <c r="C378" i="7"/>
  <c r="B378" i="7"/>
  <c r="S377" i="7"/>
  <c r="O377" i="7"/>
  <c r="P377" i="7"/>
  <c r="D377" i="7"/>
  <c r="C377" i="7"/>
  <c r="B377" i="7"/>
  <c r="S376" i="7"/>
  <c r="O376" i="7"/>
  <c r="P376" i="7"/>
  <c r="D376" i="7"/>
  <c r="C376" i="7"/>
  <c r="B376" i="7"/>
  <c r="S375" i="7"/>
  <c r="O375" i="7"/>
  <c r="P375" i="7"/>
  <c r="D375" i="7"/>
  <c r="C375" i="7"/>
  <c r="B375" i="7"/>
  <c r="S374" i="7"/>
  <c r="O374" i="7"/>
  <c r="P374" i="7"/>
  <c r="D374" i="7"/>
  <c r="C374" i="7"/>
  <c r="B374" i="7"/>
  <c r="S373" i="7"/>
  <c r="O373" i="7"/>
  <c r="P373" i="7"/>
  <c r="D373" i="7"/>
  <c r="C373" i="7"/>
  <c r="B373" i="7"/>
  <c r="S372" i="7"/>
  <c r="O372" i="7"/>
  <c r="P372" i="7"/>
  <c r="D372" i="7"/>
  <c r="C372" i="7"/>
  <c r="B372" i="7"/>
  <c r="S371" i="7"/>
  <c r="O371" i="7"/>
  <c r="P371" i="7"/>
  <c r="D371" i="7"/>
  <c r="C371" i="7"/>
  <c r="B371" i="7"/>
  <c r="S370" i="7"/>
  <c r="O370" i="7"/>
  <c r="P370" i="7"/>
  <c r="D370" i="7"/>
  <c r="C370" i="7"/>
  <c r="B370" i="7"/>
  <c r="S369" i="7"/>
  <c r="O369" i="7"/>
  <c r="P369" i="7"/>
  <c r="D369" i="7"/>
  <c r="C369" i="7"/>
  <c r="B369" i="7"/>
  <c r="S368" i="7"/>
  <c r="O368" i="7"/>
  <c r="P368" i="7"/>
  <c r="D368" i="7"/>
  <c r="C368" i="7"/>
  <c r="B368" i="7"/>
  <c r="S367" i="7"/>
  <c r="O367" i="7"/>
  <c r="P367" i="7"/>
  <c r="D367" i="7"/>
  <c r="C367" i="7"/>
  <c r="B367" i="7"/>
  <c r="S366" i="7"/>
  <c r="O366" i="7"/>
  <c r="P366" i="7"/>
  <c r="D366" i="7"/>
  <c r="C366" i="7"/>
  <c r="B366" i="7"/>
  <c r="S365" i="7"/>
  <c r="O365" i="7"/>
  <c r="P365" i="7"/>
  <c r="D365" i="7"/>
  <c r="C365" i="7"/>
  <c r="B365" i="7"/>
  <c r="S364" i="7"/>
  <c r="O364" i="7"/>
  <c r="P364" i="7"/>
  <c r="D364" i="7"/>
  <c r="C364" i="7"/>
  <c r="B364" i="7"/>
  <c r="S363" i="7"/>
  <c r="O363" i="7"/>
  <c r="P363" i="7"/>
  <c r="D363" i="7"/>
  <c r="C363" i="7"/>
  <c r="B363" i="7"/>
  <c r="S362" i="7"/>
  <c r="O362" i="7"/>
  <c r="P362" i="7"/>
  <c r="D362" i="7"/>
  <c r="C362" i="7"/>
  <c r="B362" i="7"/>
  <c r="S361" i="7"/>
  <c r="O361" i="7"/>
  <c r="P361" i="7"/>
  <c r="D361" i="7"/>
  <c r="C361" i="7"/>
  <c r="B361" i="7"/>
  <c r="S360" i="7"/>
  <c r="O360" i="7"/>
  <c r="P360" i="7"/>
  <c r="D360" i="7"/>
  <c r="C360" i="7"/>
  <c r="B360" i="7"/>
  <c r="S359" i="7"/>
  <c r="O359" i="7"/>
  <c r="P359" i="7"/>
  <c r="D359" i="7"/>
  <c r="C359" i="7"/>
  <c r="B359" i="7"/>
  <c r="S358" i="7"/>
  <c r="O358" i="7"/>
  <c r="P358" i="7"/>
  <c r="D358" i="7"/>
  <c r="C358" i="7"/>
  <c r="B358" i="7"/>
  <c r="S357" i="7"/>
  <c r="O357" i="7"/>
  <c r="P357" i="7"/>
  <c r="D357" i="7"/>
  <c r="C357" i="7"/>
  <c r="B357" i="7"/>
  <c r="S356" i="7"/>
  <c r="O356" i="7"/>
  <c r="P356" i="7"/>
  <c r="D356" i="7"/>
  <c r="C356" i="7"/>
  <c r="B356" i="7"/>
  <c r="S355" i="7"/>
  <c r="O355" i="7"/>
  <c r="P355" i="7"/>
  <c r="D355" i="7"/>
  <c r="C355" i="7"/>
  <c r="B355" i="7"/>
  <c r="S354" i="7"/>
  <c r="O354" i="7"/>
  <c r="P354" i="7"/>
  <c r="D354" i="7"/>
  <c r="C354" i="7"/>
  <c r="B354" i="7"/>
  <c r="S353" i="7"/>
  <c r="O353" i="7"/>
  <c r="P353" i="7"/>
  <c r="D353" i="7"/>
  <c r="C353" i="7"/>
  <c r="B353" i="7"/>
  <c r="S352" i="7"/>
  <c r="O352" i="7"/>
  <c r="P352" i="7"/>
  <c r="D352" i="7"/>
  <c r="C352" i="7"/>
  <c r="B352" i="7"/>
  <c r="S351" i="7"/>
  <c r="O351" i="7"/>
  <c r="P351" i="7"/>
  <c r="D351" i="7"/>
  <c r="C351" i="7"/>
  <c r="B351" i="7"/>
  <c r="S350" i="7"/>
  <c r="O350" i="7"/>
  <c r="P350" i="7"/>
  <c r="D350" i="7"/>
  <c r="C350" i="7"/>
  <c r="B350" i="7"/>
  <c r="S349" i="7"/>
  <c r="O349" i="7"/>
  <c r="P349" i="7"/>
  <c r="D349" i="7"/>
  <c r="C349" i="7"/>
  <c r="B349" i="7"/>
  <c r="S348" i="7"/>
  <c r="O348" i="7"/>
  <c r="P348" i="7"/>
  <c r="D348" i="7"/>
  <c r="C348" i="7"/>
  <c r="B348" i="7"/>
  <c r="S347" i="7"/>
  <c r="O347" i="7"/>
  <c r="P347" i="7"/>
  <c r="D347" i="7"/>
  <c r="C347" i="7"/>
  <c r="B347" i="7"/>
  <c r="S346" i="7"/>
  <c r="O346" i="7"/>
  <c r="P346" i="7"/>
  <c r="D346" i="7"/>
  <c r="C346" i="7"/>
  <c r="B346" i="7"/>
  <c r="S345" i="7"/>
  <c r="O345" i="7"/>
  <c r="P345" i="7"/>
  <c r="D345" i="7"/>
  <c r="C345" i="7"/>
  <c r="B345" i="7"/>
  <c r="S344" i="7"/>
  <c r="O344" i="7"/>
  <c r="P344" i="7"/>
  <c r="D344" i="7"/>
  <c r="C344" i="7"/>
  <c r="B344" i="7"/>
  <c r="S343" i="7"/>
  <c r="O343" i="7"/>
  <c r="P343" i="7"/>
  <c r="D343" i="7"/>
  <c r="C343" i="7"/>
  <c r="B343" i="7"/>
  <c r="S342" i="7"/>
  <c r="O342" i="7"/>
  <c r="P342" i="7"/>
  <c r="D342" i="7"/>
  <c r="C342" i="7"/>
  <c r="B342" i="7"/>
  <c r="S341" i="7"/>
  <c r="O341" i="7"/>
  <c r="P341" i="7"/>
  <c r="D341" i="7"/>
  <c r="C341" i="7"/>
  <c r="B341" i="7"/>
  <c r="S340" i="7"/>
  <c r="O340" i="7"/>
  <c r="P340" i="7"/>
  <c r="D340" i="7"/>
  <c r="C340" i="7"/>
  <c r="B340" i="7"/>
  <c r="S339" i="7"/>
  <c r="O339" i="7"/>
  <c r="P339" i="7"/>
  <c r="D339" i="7"/>
  <c r="C339" i="7"/>
  <c r="B339" i="7"/>
  <c r="S338" i="7"/>
  <c r="O338" i="7"/>
  <c r="P338" i="7"/>
  <c r="D338" i="7"/>
  <c r="C338" i="7"/>
  <c r="B338" i="7"/>
  <c r="S337" i="7"/>
  <c r="O337" i="7"/>
  <c r="P337" i="7"/>
  <c r="D337" i="7"/>
  <c r="C337" i="7"/>
  <c r="B337" i="7"/>
  <c r="S336" i="7"/>
  <c r="O336" i="7"/>
  <c r="P336" i="7"/>
  <c r="D336" i="7"/>
  <c r="C336" i="7"/>
  <c r="B336" i="7"/>
  <c r="S335" i="7"/>
  <c r="O335" i="7"/>
  <c r="P335" i="7"/>
  <c r="D335" i="7"/>
  <c r="C335" i="7"/>
  <c r="B335" i="7"/>
  <c r="S334" i="7"/>
  <c r="O334" i="7"/>
  <c r="P334" i="7"/>
  <c r="D334" i="7"/>
  <c r="C334" i="7"/>
  <c r="B334" i="7"/>
  <c r="S333" i="7"/>
  <c r="O333" i="7"/>
  <c r="P333" i="7"/>
  <c r="D333" i="7"/>
  <c r="C333" i="7"/>
  <c r="B333" i="7"/>
  <c r="S332" i="7"/>
  <c r="O332" i="7"/>
  <c r="P332" i="7"/>
  <c r="D332" i="7"/>
  <c r="C332" i="7"/>
  <c r="B332" i="7"/>
  <c r="S331" i="7"/>
  <c r="O331" i="7"/>
  <c r="P331" i="7"/>
  <c r="D331" i="7"/>
  <c r="C331" i="7"/>
  <c r="B331" i="7"/>
  <c r="S330" i="7"/>
  <c r="O330" i="7"/>
  <c r="P330" i="7"/>
  <c r="D330" i="7"/>
  <c r="C330" i="7"/>
  <c r="B330" i="7"/>
  <c r="S329" i="7"/>
  <c r="O329" i="7"/>
  <c r="P329" i="7"/>
  <c r="D329" i="7"/>
  <c r="C329" i="7"/>
  <c r="B329" i="7"/>
  <c r="S328" i="7"/>
  <c r="O328" i="7"/>
  <c r="P328" i="7"/>
  <c r="D328" i="7"/>
  <c r="C328" i="7"/>
  <c r="B328" i="7"/>
  <c r="S327" i="7"/>
  <c r="O327" i="7"/>
  <c r="P327" i="7"/>
  <c r="D327" i="7"/>
  <c r="C327" i="7"/>
  <c r="B327" i="7"/>
  <c r="S326" i="7"/>
  <c r="O326" i="7"/>
  <c r="P326" i="7"/>
  <c r="D326" i="7"/>
  <c r="C326" i="7"/>
  <c r="B326" i="7"/>
  <c r="S325" i="7"/>
  <c r="O325" i="7"/>
  <c r="P325" i="7"/>
  <c r="D325" i="7"/>
  <c r="C325" i="7"/>
  <c r="B325" i="7"/>
  <c r="S324" i="7"/>
  <c r="O324" i="7"/>
  <c r="P324" i="7"/>
  <c r="D324" i="7"/>
  <c r="C324" i="7"/>
  <c r="B324" i="7"/>
  <c r="S323" i="7"/>
  <c r="O323" i="7"/>
  <c r="P323" i="7"/>
  <c r="D323" i="7"/>
  <c r="C323" i="7"/>
  <c r="B323" i="7"/>
  <c r="S322" i="7"/>
  <c r="O322" i="7"/>
  <c r="P322" i="7"/>
  <c r="D322" i="7"/>
  <c r="C322" i="7"/>
  <c r="B322" i="7"/>
  <c r="S321" i="7"/>
  <c r="O321" i="7"/>
  <c r="P321" i="7"/>
  <c r="D321" i="7"/>
  <c r="C321" i="7"/>
  <c r="B321" i="7"/>
  <c r="S320" i="7"/>
  <c r="O320" i="7"/>
  <c r="P320" i="7"/>
  <c r="D320" i="7"/>
  <c r="C320" i="7"/>
  <c r="B320" i="7"/>
  <c r="S319" i="7"/>
  <c r="O319" i="7"/>
  <c r="P319" i="7"/>
  <c r="D319" i="7"/>
  <c r="C319" i="7"/>
  <c r="B319" i="7"/>
  <c r="S318" i="7"/>
  <c r="O318" i="7"/>
  <c r="P318" i="7"/>
  <c r="D318" i="7"/>
  <c r="C318" i="7"/>
  <c r="B318" i="7"/>
  <c r="S317" i="7"/>
  <c r="O317" i="7"/>
  <c r="P317" i="7"/>
  <c r="D317" i="7"/>
  <c r="C317" i="7"/>
  <c r="B317" i="7"/>
  <c r="S316" i="7"/>
  <c r="O316" i="7"/>
  <c r="P316" i="7"/>
  <c r="D316" i="7"/>
  <c r="C316" i="7"/>
  <c r="B316" i="7"/>
  <c r="S315" i="7"/>
  <c r="O315" i="7"/>
  <c r="P315" i="7"/>
  <c r="D315" i="7"/>
  <c r="C315" i="7"/>
  <c r="B315" i="7"/>
  <c r="S314" i="7"/>
  <c r="O314" i="7"/>
  <c r="P314" i="7"/>
  <c r="D314" i="7"/>
  <c r="C314" i="7"/>
  <c r="B314" i="7"/>
  <c r="S313" i="7"/>
  <c r="O313" i="7"/>
  <c r="P313" i="7"/>
  <c r="D313" i="7"/>
  <c r="C313" i="7"/>
  <c r="B313" i="7"/>
  <c r="S312" i="7"/>
  <c r="O312" i="7"/>
  <c r="P312" i="7"/>
  <c r="D312" i="7"/>
  <c r="C312" i="7"/>
  <c r="B312" i="7"/>
  <c r="S311" i="7"/>
  <c r="O311" i="7"/>
  <c r="P311" i="7"/>
  <c r="D311" i="7"/>
  <c r="C311" i="7"/>
  <c r="B311" i="7"/>
  <c r="S310" i="7"/>
  <c r="O310" i="7"/>
  <c r="P310" i="7"/>
  <c r="D310" i="7"/>
  <c r="C310" i="7"/>
  <c r="B310" i="7"/>
  <c r="S309" i="7"/>
  <c r="O309" i="7"/>
  <c r="P309" i="7"/>
  <c r="D309" i="7"/>
  <c r="C309" i="7"/>
  <c r="B309" i="7"/>
  <c r="S308" i="7"/>
  <c r="O308" i="7"/>
  <c r="P308" i="7"/>
  <c r="D308" i="7"/>
  <c r="C308" i="7"/>
  <c r="B308" i="7"/>
  <c r="S307" i="7"/>
  <c r="O307" i="7"/>
  <c r="P307" i="7"/>
  <c r="D307" i="7"/>
  <c r="C307" i="7"/>
  <c r="B307" i="7"/>
  <c r="S306" i="7"/>
  <c r="O306" i="7"/>
  <c r="P306" i="7"/>
  <c r="D306" i="7"/>
  <c r="C306" i="7"/>
  <c r="B306" i="7"/>
  <c r="S305" i="7"/>
  <c r="O305" i="7"/>
  <c r="P305" i="7"/>
  <c r="D305" i="7"/>
  <c r="C305" i="7"/>
  <c r="B305" i="7"/>
  <c r="S304" i="7"/>
  <c r="O304" i="7"/>
  <c r="P304" i="7"/>
  <c r="D304" i="7"/>
  <c r="C304" i="7"/>
  <c r="B304" i="7"/>
  <c r="S303" i="7"/>
  <c r="O303" i="7"/>
  <c r="P303" i="7"/>
  <c r="D303" i="7"/>
  <c r="C303" i="7"/>
  <c r="B303" i="7"/>
  <c r="S302" i="7"/>
  <c r="O302" i="7"/>
  <c r="P302" i="7"/>
  <c r="D302" i="7"/>
  <c r="C302" i="7"/>
  <c r="B302" i="7"/>
  <c r="S301" i="7"/>
  <c r="O301" i="7"/>
  <c r="P301" i="7"/>
  <c r="D301" i="7"/>
  <c r="C301" i="7"/>
  <c r="B301" i="7"/>
  <c r="S300" i="7"/>
  <c r="O300" i="7"/>
  <c r="P300" i="7"/>
  <c r="D300" i="7"/>
  <c r="C300" i="7"/>
  <c r="B300" i="7"/>
  <c r="S299" i="7"/>
  <c r="O299" i="7"/>
  <c r="P299" i="7"/>
  <c r="D299" i="7"/>
  <c r="C299" i="7"/>
  <c r="B299" i="7"/>
  <c r="S298" i="7"/>
  <c r="O298" i="7"/>
  <c r="P298" i="7"/>
  <c r="D298" i="7"/>
  <c r="C298" i="7"/>
  <c r="B298" i="7"/>
  <c r="S297" i="7"/>
  <c r="O297" i="7"/>
  <c r="P297" i="7"/>
  <c r="D297" i="7"/>
  <c r="C297" i="7"/>
  <c r="B297" i="7"/>
  <c r="S296" i="7"/>
  <c r="O296" i="7"/>
  <c r="P296" i="7"/>
  <c r="D296" i="7"/>
  <c r="C296" i="7"/>
  <c r="B296" i="7"/>
  <c r="S295" i="7"/>
  <c r="O295" i="7"/>
  <c r="P295" i="7"/>
  <c r="D295" i="7"/>
  <c r="C295" i="7"/>
  <c r="B295" i="7"/>
  <c r="S294" i="7"/>
  <c r="O294" i="7"/>
  <c r="P294" i="7"/>
  <c r="D294" i="7"/>
  <c r="C294" i="7"/>
  <c r="B294" i="7"/>
  <c r="S293" i="7"/>
  <c r="O293" i="7"/>
  <c r="P293" i="7"/>
  <c r="D293" i="7"/>
  <c r="C293" i="7"/>
  <c r="B293" i="7"/>
  <c r="S292" i="7"/>
  <c r="O292" i="7"/>
  <c r="P292" i="7"/>
  <c r="D292" i="7"/>
  <c r="C292" i="7"/>
  <c r="B292" i="7"/>
  <c r="S291" i="7"/>
  <c r="O291" i="7"/>
  <c r="P291" i="7"/>
  <c r="D291" i="7"/>
  <c r="C291" i="7"/>
  <c r="B291" i="7"/>
  <c r="S290" i="7"/>
  <c r="O290" i="7"/>
  <c r="P290" i="7"/>
  <c r="D290" i="7"/>
  <c r="C290" i="7"/>
  <c r="B290" i="7"/>
  <c r="S289" i="7"/>
  <c r="O289" i="7"/>
  <c r="P289" i="7"/>
  <c r="D289" i="7"/>
  <c r="C289" i="7"/>
  <c r="B289" i="7"/>
  <c r="S288" i="7"/>
  <c r="O288" i="7"/>
  <c r="P288" i="7"/>
  <c r="D288" i="7"/>
  <c r="C288" i="7"/>
  <c r="B288" i="7"/>
  <c r="S287" i="7"/>
  <c r="O287" i="7"/>
  <c r="P287" i="7"/>
  <c r="D287" i="7"/>
  <c r="C287" i="7"/>
  <c r="B287" i="7"/>
  <c r="S286" i="7"/>
  <c r="O286" i="7"/>
  <c r="P286" i="7"/>
  <c r="D286" i="7"/>
  <c r="C286" i="7"/>
  <c r="B286" i="7"/>
  <c r="S285" i="7"/>
  <c r="O285" i="7"/>
  <c r="P285" i="7"/>
  <c r="D285" i="7"/>
  <c r="C285" i="7"/>
  <c r="B285" i="7"/>
  <c r="S284" i="7"/>
  <c r="O284" i="7"/>
  <c r="P284" i="7"/>
  <c r="D284" i="7"/>
  <c r="C284" i="7"/>
  <c r="B284" i="7"/>
  <c r="S283" i="7"/>
  <c r="O283" i="7"/>
  <c r="P283" i="7"/>
  <c r="D283" i="7"/>
  <c r="C283" i="7"/>
  <c r="B283" i="7"/>
  <c r="S282" i="7"/>
  <c r="O282" i="7"/>
  <c r="P282" i="7"/>
  <c r="D282" i="7"/>
  <c r="C282" i="7"/>
  <c r="B282" i="7"/>
  <c r="S281" i="7"/>
  <c r="O281" i="7"/>
  <c r="P281" i="7"/>
  <c r="D281" i="7"/>
  <c r="C281" i="7"/>
  <c r="B281" i="7"/>
  <c r="S280" i="7"/>
  <c r="O280" i="7"/>
  <c r="P280" i="7"/>
  <c r="D280" i="7"/>
  <c r="C280" i="7"/>
  <c r="B280" i="7"/>
  <c r="S279" i="7"/>
  <c r="O279" i="7"/>
  <c r="P279" i="7"/>
  <c r="D279" i="7"/>
  <c r="C279" i="7"/>
  <c r="B279" i="7"/>
  <c r="S278" i="7"/>
  <c r="O278" i="7"/>
  <c r="P278" i="7"/>
  <c r="D278" i="7"/>
  <c r="C278" i="7"/>
  <c r="B278" i="7"/>
  <c r="S277" i="7"/>
  <c r="O277" i="7"/>
  <c r="P277" i="7"/>
  <c r="D277" i="7"/>
  <c r="C277" i="7"/>
  <c r="B277" i="7"/>
  <c r="S276" i="7"/>
  <c r="O276" i="7"/>
  <c r="P276" i="7"/>
  <c r="D276" i="7"/>
  <c r="C276" i="7"/>
  <c r="B276" i="7"/>
  <c r="S275" i="7"/>
  <c r="O275" i="7"/>
  <c r="P275" i="7"/>
  <c r="D275" i="7"/>
  <c r="C275" i="7"/>
  <c r="B275" i="7"/>
  <c r="S274" i="7"/>
  <c r="O274" i="7"/>
  <c r="P274" i="7"/>
  <c r="D274" i="7"/>
  <c r="C274" i="7"/>
  <c r="B274" i="7"/>
  <c r="S273" i="7"/>
  <c r="O273" i="7"/>
  <c r="P273" i="7"/>
  <c r="D273" i="7"/>
  <c r="C273" i="7"/>
  <c r="B273" i="7"/>
  <c r="S272" i="7"/>
  <c r="O272" i="7"/>
  <c r="P272" i="7"/>
  <c r="D272" i="7"/>
  <c r="C272" i="7"/>
  <c r="B272" i="7"/>
  <c r="S271" i="7"/>
  <c r="O271" i="7"/>
  <c r="P271" i="7"/>
  <c r="D271" i="7"/>
  <c r="C271" i="7"/>
  <c r="B271" i="7"/>
  <c r="S270" i="7"/>
  <c r="O270" i="7"/>
  <c r="P270" i="7"/>
  <c r="D270" i="7"/>
  <c r="C270" i="7"/>
  <c r="B270" i="7"/>
  <c r="S269" i="7"/>
  <c r="O269" i="7"/>
  <c r="P269" i="7"/>
  <c r="D269" i="7"/>
  <c r="C269" i="7"/>
  <c r="B269" i="7"/>
  <c r="S268" i="7"/>
  <c r="O268" i="7"/>
  <c r="P268" i="7"/>
  <c r="D268" i="7"/>
  <c r="C268" i="7"/>
  <c r="B268" i="7"/>
  <c r="S267" i="7"/>
  <c r="O267" i="7"/>
  <c r="P267" i="7"/>
  <c r="D267" i="7"/>
  <c r="C267" i="7"/>
  <c r="B267" i="7"/>
  <c r="S266" i="7"/>
  <c r="O266" i="7"/>
  <c r="P266" i="7"/>
  <c r="D266" i="7"/>
  <c r="C266" i="7"/>
  <c r="B266" i="7"/>
  <c r="S265" i="7"/>
  <c r="O265" i="7"/>
  <c r="P265" i="7"/>
  <c r="D265" i="7"/>
  <c r="C265" i="7"/>
  <c r="B265" i="7"/>
  <c r="S264" i="7"/>
  <c r="O264" i="7"/>
  <c r="P264" i="7"/>
  <c r="D264" i="7"/>
  <c r="C264" i="7"/>
  <c r="B264" i="7"/>
  <c r="S263" i="7"/>
  <c r="O263" i="7"/>
  <c r="P263" i="7"/>
  <c r="D263" i="7"/>
  <c r="C263" i="7"/>
  <c r="B263" i="7"/>
  <c r="S262" i="7"/>
  <c r="O262" i="7"/>
  <c r="P262" i="7"/>
  <c r="D262" i="7"/>
  <c r="C262" i="7"/>
  <c r="B262" i="7"/>
  <c r="S261" i="7"/>
  <c r="O261" i="7"/>
  <c r="P261" i="7"/>
  <c r="D261" i="7"/>
  <c r="C261" i="7"/>
  <c r="B261" i="7"/>
  <c r="S260" i="7"/>
  <c r="O260" i="7"/>
  <c r="P260" i="7"/>
  <c r="D260" i="7"/>
  <c r="C260" i="7"/>
  <c r="B260" i="7"/>
  <c r="S259" i="7"/>
  <c r="O259" i="7"/>
  <c r="P259" i="7"/>
  <c r="D259" i="7"/>
  <c r="C259" i="7"/>
  <c r="B259" i="7"/>
  <c r="S258" i="7"/>
  <c r="O258" i="7"/>
  <c r="P258" i="7"/>
  <c r="D258" i="7"/>
  <c r="C258" i="7"/>
  <c r="B258" i="7"/>
  <c r="S257" i="7"/>
  <c r="O257" i="7"/>
  <c r="P257" i="7"/>
  <c r="D257" i="7"/>
  <c r="C257" i="7"/>
  <c r="B257" i="7"/>
  <c r="S256" i="7"/>
  <c r="O256" i="7"/>
  <c r="P256" i="7"/>
  <c r="D256" i="7"/>
  <c r="C256" i="7"/>
  <c r="B256" i="7"/>
  <c r="S255" i="7"/>
  <c r="O255" i="7"/>
  <c r="P255" i="7"/>
  <c r="D255" i="7"/>
  <c r="C255" i="7"/>
  <c r="B255" i="7"/>
  <c r="S254" i="7"/>
  <c r="O254" i="7"/>
  <c r="P254" i="7"/>
  <c r="D254" i="7"/>
  <c r="C254" i="7"/>
  <c r="B254" i="7"/>
  <c r="S253" i="7"/>
  <c r="O253" i="7"/>
  <c r="P253" i="7"/>
  <c r="D253" i="7"/>
  <c r="C253" i="7"/>
  <c r="B253" i="7"/>
  <c r="S252" i="7"/>
  <c r="O252" i="7"/>
  <c r="P252" i="7"/>
  <c r="D252" i="7"/>
  <c r="C252" i="7"/>
  <c r="B252" i="7"/>
  <c r="S251" i="7"/>
  <c r="O251" i="7"/>
  <c r="P251" i="7"/>
  <c r="D251" i="7"/>
  <c r="C251" i="7"/>
  <c r="B251" i="7"/>
  <c r="S250" i="7"/>
  <c r="O250" i="7"/>
  <c r="P250" i="7"/>
  <c r="D250" i="7"/>
  <c r="C250" i="7"/>
  <c r="B250" i="7"/>
  <c r="S249" i="7"/>
  <c r="O249" i="7"/>
  <c r="P249" i="7"/>
  <c r="D249" i="7"/>
  <c r="C249" i="7"/>
  <c r="B249" i="7"/>
  <c r="S248" i="7"/>
  <c r="O248" i="7"/>
  <c r="P248" i="7"/>
  <c r="D248" i="7"/>
  <c r="C248" i="7"/>
  <c r="B248" i="7"/>
  <c r="S247" i="7"/>
  <c r="O247" i="7"/>
  <c r="P247" i="7"/>
  <c r="D247" i="7"/>
  <c r="C247" i="7"/>
  <c r="B247" i="7"/>
  <c r="S246" i="7"/>
  <c r="O246" i="7"/>
  <c r="P246" i="7"/>
  <c r="D246" i="7"/>
  <c r="C246" i="7"/>
  <c r="B246" i="7"/>
  <c r="S245" i="7"/>
  <c r="O245" i="7"/>
  <c r="P245" i="7"/>
  <c r="D245" i="7"/>
  <c r="C245" i="7"/>
  <c r="B245" i="7"/>
  <c r="S244" i="7"/>
  <c r="O244" i="7"/>
  <c r="P244" i="7"/>
  <c r="D244" i="7"/>
  <c r="C244" i="7"/>
  <c r="B244" i="7"/>
  <c r="S243" i="7"/>
  <c r="O243" i="7"/>
  <c r="P243" i="7"/>
  <c r="D243" i="7"/>
  <c r="C243" i="7"/>
  <c r="B243" i="7"/>
  <c r="S242" i="7"/>
  <c r="O242" i="7"/>
  <c r="P242" i="7"/>
  <c r="D242" i="7"/>
  <c r="C242" i="7"/>
  <c r="B242" i="7"/>
  <c r="S241" i="7"/>
  <c r="O241" i="7"/>
  <c r="P241" i="7"/>
  <c r="D241" i="7"/>
  <c r="C241" i="7"/>
  <c r="B241" i="7"/>
  <c r="S240" i="7"/>
  <c r="O240" i="7"/>
  <c r="P240" i="7"/>
  <c r="D240" i="7"/>
  <c r="C240" i="7"/>
  <c r="B240" i="7"/>
  <c r="S239" i="7"/>
  <c r="O239" i="7"/>
  <c r="P239" i="7"/>
  <c r="D239" i="7"/>
  <c r="C239" i="7"/>
  <c r="B239" i="7"/>
  <c r="S238" i="7"/>
  <c r="O238" i="7"/>
  <c r="P238" i="7"/>
  <c r="D238" i="7"/>
  <c r="C238" i="7"/>
  <c r="B238" i="7"/>
  <c r="S237" i="7"/>
  <c r="O237" i="7"/>
  <c r="P237" i="7"/>
  <c r="D237" i="7"/>
  <c r="C237" i="7"/>
  <c r="B237" i="7"/>
  <c r="S236" i="7"/>
  <c r="O236" i="7"/>
  <c r="P236" i="7"/>
  <c r="D236" i="7"/>
  <c r="C236" i="7"/>
  <c r="B236" i="7"/>
  <c r="S235" i="7"/>
  <c r="O235" i="7"/>
  <c r="P235" i="7"/>
  <c r="D235" i="7"/>
  <c r="C235" i="7"/>
  <c r="B235" i="7"/>
  <c r="S234" i="7"/>
  <c r="O234" i="7"/>
  <c r="P234" i="7"/>
  <c r="D234" i="7"/>
  <c r="C234" i="7"/>
  <c r="B234" i="7"/>
  <c r="S233" i="7"/>
  <c r="O233" i="7"/>
  <c r="P233" i="7"/>
  <c r="D233" i="7"/>
  <c r="C233" i="7"/>
  <c r="B233" i="7"/>
  <c r="S232" i="7"/>
  <c r="O232" i="7"/>
  <c r="P232" i="7"/>
  <c r="D232" i="7"/>
  <c r="C232" i="7"/>
  <c r="B232" i="7"/>
  <c r="S231" i="7"/>
  <c r="O231" i="7"/>
  <c r="P231" i="7"/>
  <c r="D231" i="7"/>
  <c r="C231" i="7"/>
  <c r="B231" i="7"/>
  <c r="S230" i="7"/>
  <c r="O230" i="7"/>
  <c r="P230" i="7"/>
  <c r="D230" i="7"/>
  <c r="C230" i="7"/>
  <c r="B230" i="7"/>
  <c r="S229" i="7"/>
  <c r="O229" i="7"/>
  <c r="P229" i="7"/>
  <c r="D229" i="7"/>
  <c r="C229" i="7"/>
  <c r="B229" i="7"/>
  <c r="S228" i="7"/>
  <c r="O228" i="7"/>
  <c r="P228" i="7"/>
  <c r="D228" i="7"/>
  <c r="C228" i="7"/>
  <c r="B228" i="7"/>
  <c r="S227" i="7"/>
  <c r="O227" i="7"/>
  <c r="P227" i="7"/>
  <c r="D227" i="7"/>
  <c r="C227" i="7"/>
  <c r="B227" i="7"/>
  <c r="S226" i="7"/>
  <c r="O226" i="7"/>
  <c r="P226" i="7"/>
  <c r="D226" i="7"/>
  <c r="C226" i="7"/>
  <c r="B226" i="7"/>
  <c r="S225" i="7"/>
  <c r="O225" i="7"/>
  <c r="P225" i="7"/>
  <c r="D225" i="7"/>
  <c r="C225" i="7"/>
  <c r="B225" i="7"/>
  <c r="S224" i="7"/>
  <c r="O224" i="7"/>
  <c r="P224" i="7"/>
  <c r="D224" i="7"/>
  <c r="C224" i="7"/>
  <c r="B224" i="7"/>
  <c r="S223" i="7"/>
  <c r="O223" i="7"/>
  <c r="P223" i="7"/>
  <c r="D223" i="7"/>
  <c r="C223" i="7"/>
  <c r="B223" i="7"/>
  <c r="S222" i="7"/>
  <c r="O222" i="7"/>
  <c r="P222" i="7"/>
  <c r="D222" i="7"/>
  <c r="C222" i="7"/>
  <c r="B222" i="7"/>
  <c r="S221" i="7"/>
  <c r="O221" i="7"/>
  <c r="P221" i="7"/>
  <c r="D221" i="7"/>
  <c r="C221" i="7"/>
  <c r="B221" i="7"/>
  <c r="S220" i="7"/>
  <c r="O220" i="7"/>
  <c r="P220" i="7"/>
  <c r="D220" i="7"/>
  <c r="C220" i="7"/>
  <c r="B220" i="7"/>
  <c r="S219" i="7"/>
  <c r="O219" i="7"/>
  <c r="P219" i="7"/>
  <c r="D219" i="7"/>
  <c r="C219" i="7"/>
  <c r="B219" i="7"/>
  <c r="S218" i="7"/>
  <c r="O218" i="7"/>
  <c r="P218" i="7"/>
  <c r="D218" i="7"/>
  <c r="C218" i="7"/>
  <c r="B218" i="7"/>
  <c r="S217" i="7"/>
  <c r="O217" i="7"/>
  <c r="P217" i="7"/>
  <c r="D217" i="7"/>
  <c r="C217" i="7"/>
  <c r="B217" i="7"/>
  <c r="S216" i="7"/>
  <c r="O216" i="7"/>
  <c r="P216" i="7"/>
  <c r="D216" i="7"/>
  <c r="C216" i="7"/>
  <c r="B216" i="7"/>
  <c r="S215" i="7"/>
  <c r="O215" i="7"/>
  <c r="P215" i="7"/>
  <c r="D215" i="7"/>
  <c r="C215" i="7"/>
  <c r="B215" i="7"/>
  <c r="S214" i="7"/>
  <c r="O214" i="7"/>
  <c r="P214" i="7"/>
  <c r="D214" i="7"/>
  <c r="C214" i="7"/>
  <c r="B214" i="7"/>
  <c r="S213" i="7"/>
  <c r="O213" i="7"/>
  <c r="P213" i="7"/>
  <c r="D213" i="7"/>
  <c r="C213" i="7"/>
  <c r="B213" i="7"/>
  <c r="S212" i="7"/>
  <c r="O212" i="7"/>
  <c r="P212" i="7"/>
  <c r="D212" i="7"/>
  <c r="C212" i="7"/>
  <c r="B212" i="7"/>
  <c r="S211" i="7"/>
  <c r="O211" i="7"/>
  <c r="P211" i="7"/>
  <c r="D211" i="7"/>
  <c r="C211" i="7"/>
  <c r="B211" i="7"/>
  <c r="S210" i="7"/>
  <c r="O210" i="7"/>
  <c r="P210" i="7"/>
  <c r="D210" i="7"/>
  <c r="C210" i="7"/>
  <c r="B210" i="7"/>
  <c r="S209" i="7"/>
  <c r="O209" i="7"/>
  <c r="P209" i="7"/>
  <c r="D209" i="7"/>
  <c r="C209" i="7"/>
  <c r="B209" i="7"/>
  <c r="S208" i="7"/>
  <c r="O208" i="7"/>
  <c r="P208" i="7"/>
  <c r="D208" i="7"/>
  <c r="C208" i="7"/>
  <c r="B208" i="7"/>
  <c r="S207" i="7"/>
  <c r="O207" i="7"/>
  <c r="P207" i="7"/>
  <c r="D207" i="7"/>
  <c r="C207" i="7"/>
  <c r="B207" i="7"/>
  <c r="S206" i="7"/>
  <c r="O206" i="7"/>
  <c r="P206" i="7"/>
  <c r="D206" i="7"/>
  <c r="C206" i="7"/>
  <c r="B206" i="7"/>
  <c r="S205" i="7"/>
  <c r="O205" i="7"/>
  <c r="P205" i="7"/>
  <c r="D205" i="7"/>
  <c r="C205" i="7"/>
  <c r="B205" i="7"/>
  <c r="S204" i="7"/>
  <c r="O204" i="7"/>
  <c r="P204" i="7"/>
  <c r="D204" i="7"/>
  <c r="C204" i="7"/>
  <c r="B204" i="7"/>
  <c r="S203" i="7"/>
  <c r="O203" i="7"/>
  <c r="P203" i="7"/>
  <c r="D203" i="7"/>
  <c r="C203" i="7"/>
  <c r="B203" i="7"/>
  <c r="S202" i="7"/>
  <c r="O202" i="7"/>
  <c r="P202" i="7"/>
  <c r="D202" i="7"/>
  <c r="C202" i="7"/>
  <c r="B202" i="7"/>
  <c r="S201" i="7"/>
  <c r="O201" i="7"/>
  <c r="P201" i="7"/>
  <c r="D201" i="7"/>
  <c r="C201" i="7"/>
  <c r="B201" i="7"/>
  <c r="S200" i="7"/>
  <c r="O200" i="7"/>
  <c r="P200" i="7"/>
  <c r="D200" i="7"/>
  <c r="C200" i="7"/>
  <c r="B200" i="7"/>
  <c r="S199" i="7"/>
  <c r="O199" i="7"/>
  <c r="P199" i="7"/>
  <c r="D199" i="7"/>
  <c r="C199" i="7"/>
  <c r="B199" i="7"/>
  <c r="S198" i="7"/>
  <c r="O198" i="7"/>
  <c r="P198" i="7"/>
  <c r="D198" i="7"/>
  <c r="C198" i="7"/>
  <c r="B198" i="7"/>
  <c r="S197" i="7"/>
  <c r="O197" i="7"/>
  <c r="P197" i="7"/>
  <c r="D197" i="7"/>
  <c r="C197" i="7"/>
  <c r="B197" i="7"/>
  <c r="S196" i="7"/>
  <c r="O196" i="7"/>
  <c r="P196" i="7"/>
  <c r="D196" i="7"/>
  <c r="C196" i="7"/>
  <c r="B196" i="7"/>
  <c r="S195" i="7"/>
  <c r="O195" i="7"/>
  <c r="P195" i="7"/>
  <c r="D195" i="7"/>
  <c r="C195" i="7"/>
  <c r="B195" i="7"/>
  <c r="S194" i="7"/>
  <c r="O194" i="7"/>
  <c r="P194" i="7"/>
  <c r="D194" i="7"/>
  <c r="C194" i="7"/>
  <c r="B194" i="7"/>
  <c r="S193" i="7"/>
  <c r="O193" i="7"/>
  <c r="P193" i="7"/>
  <c r="D193" i="7"/>
  <c r="C193" i="7"/>
  <c r="B193" i="7"/>
  <c r="S192" i="7"/>
  <c r="O192" i="7"/>
  <c r="P192" i="7"/>
  <c r="D192" i="7"/>
  <c r="C192" i="7"/>
  <c r="B192" i="7"/>
  <c r="S191" i="7"/>
  <c r="O191" i="7"/>
  <c r="P191" i="7"/>
  <c r="D191" i="7"/>
  <c r="C191" i="7"/>
  <c r="B191" i="7"/>
  <c r="S190" i="7"/>
  <c r="O190" i="7"/>
  <c r="P190" i="7"/>
  <c r="D190" i="7"/>
  <c r="C190" i="7"/>
  <c r="B190" i="7"/>
  <c r="S189" i="7"/>
  <c r="O189" i="7"/>
  <c r="P189" i="7"/>
  <c r="D189" i="7"/>
  <c r="C189" i="7"/>
  <c r="B189" i="7"/>
  <c r="S188" i="7"/>
  <c r="O188" i="7"/>
  <c r="P188" i="7"/>
  <c r="D188" i="7"/>
  <c r="C188" i="7"/>
  <c r="B188" i="7"/>
  <c r="S187" i="7"/>
  <c r="O187" i="7"/>
  <c r="P187" i="7"/>
  <c r="D187" i="7"/>
  <c r="C187" i="7"/>
  <c r="B187" i="7"/>
  <c r="S186" i="7"/>
  <c r="O186" i="7"/>
  <c r="P186" i="7"/>
  <c r="D186" i="7"/>
  <c r="C186" i="7"/>
  <c r="B186" i="7"/>
  <c r="S185" i="7"/>
  <c r="O185" i="7"/>
  <c r="P185" i="7"/>
  <c r="D185" i="7"/>
  <c r="C185" i="7"/>
  <c r="B185" i="7"/>
  <c r="S184" i="7"/>
  <c r="O184" i="7"/>
  <c r="P184" i="7"/>
  <c r="D184" i="7"/>
  <c r="C184" i="7"/>
  <c r="B184" i="7"/>
  <c r="S183" i="7"/>
  <c r="O183" i="7"/>
  <c r="P183" i="7"/>
  <c r="D183" i="7"/>
  <c r="C183" i="7"/>
  <c r="B183" i="7"/>
  <c r="S182" i="7"/>
  <c r="O182" i="7"/>
  <c r="P182" i="7"/>
  <c r="D182" i="7"/>
  <c r="C182" i="7"/>
  <c r="B182" i="7"/>
  <c r="S181" i="7"/>
  <c r="O181" i="7"/>
  <c r="P181" i="7"/>
  <c r="D181" i="7"/>
  <c r="C181" i="7"/>
  <c r="B181" i="7"/>
  <c r="S180" i="7"/>
  <c r="O180" i="7"/>
  <c r="P180" i="7"/>
  <c r="D180" i="7"/>
  <c r="C180" i="7"/>
  <c r="B180" i="7"/>
  <c r="S179" i="7"/>
  <c r="O179" i="7"/>
  <c r="P179" i="7"/>
  <c r="D179" i="7"/>
  <c r="C179" i="7"/>
  <c r="B179" i="7"/>
  <c r="S178" i="7"/>
  <c r="O178" i="7"/>
  <c r="P178" i="7"/>
  <c r="D178" i="7"/>
  <c r="C178" i="7"/>
  <c r="B178" i="7"/>
  <c r="S177" i="7"/>
  <c r="O177" i="7"/>
  <c r="P177" i="7"/>
  <c r="D177" i="7"/>
  <c r="C177" i="7"/>
  <c r="B177" i="7"/>
  <c r="S176" i="7"/>
  <c r="O176" i="7"/>
  <c r="P176" i="7"/>
  <c r="D176" i="7"/>
  <c r="C176" i="7"/>
  <c r="B176" i="7"/>
  <c r="S175" i="7"/>
  <c r="O175" i="7"/>
  <c r="P175" i="7"/>
  <c r="D175" i="7"/>
  <c r="C175" i="7"/>
  <c r="B175" i="7"/>
  <c r="S174" i="7"/>
  <c r="O174" i="7"/>
  <c r="P174" i="7"/>
  <c r="D174" i="7"/>
  <c r="C174" i="7"/>
  <c r="B174" i="7"/>
  <c r="S173" i="7"/>
  <c r="O173" i="7"/>
  <c r="P173" i="7"/>
  <c r="D173" i="7"/>
  <c r="C173" i="7"/>
  <c r="B173" i="7"/>
  <c r="S172" i="7"/>
  <c r="O172" i="7"/>
  <c r="P172" i="7"/>
  <c r="D172" i="7"/>
  <c r="C172" i="7"/>
  <c r="B172" i="7"/>
  <c r="S171" i="7"/>
  <c r="O171" i="7"/>
  <c r="P171" i="7"/>
  <c r="D171" i="7"/>
  <c r="C171" i="7"/>
  <c r="B171" i="7"/>
  <c r="S170" i="7"/>
  <c r="O170" i="7"/>
  <c r="P170" i="7"/>
  <c r="D170" i="7"/>
  <c r="C170" i="7"/>
  <c r="B170" i="7"/>
  <c r="S169" i="7"/>
  <c r="O169" i="7"/>
  <c r="P169" i="7"/>
  <c r="D169" i="7"/>
  <c r="C169" i="7"/>
  <c r="B169" i="7"/>
  <c r="S168" i="7"/>
  <c r="O168" i="7"/>
  <c r="P168" i="7"/>
  <c r="D168" i="7"/>
  <c r="C168" i="7"/>
  <c r="B168" i="7"/>
  <c r="S167" i="7"/>
  <c r="O167" i="7"/>
  <c r="P167" i="7"/>
  <c r="D167" i="7"/>
  <c r="C167" i="7"/>
  <c r="B167" i="7"/>
  <c r="S166" i="7"/>
  <c r="O166" i="7"/>
  <c r="P166" i="7"/>
  <c r="D166" i="7"/>
  <c r="C166" i="7"/>
  <c r="B166" i="7"/>
  <c r="S165" i="7"/>
  <c r="O165" i="7"/>
  <c r="P165" i="7"/>
  <c r="D165" i="7"/>
  <c r="C165" i="7"/>
  <c r="B165" i="7"/>
  <c r="S164" i="7"/>
  <c r="O164" i="7"/>
  <c r="P164" i="7"/>
  <c r="D164" i="7"/>
  <c r="C164" i="7"/>
  <c r="B164" i="7"/>
  <c r="S163" i="7"/>
  <c r="O163" i="7"/>
  <c r="P163" i="7"/>
  <c r="D163" i="7"/>
  <c r="C163" i="7"/>
  <c r="B163" i="7"/>
  <c r="S162" i="7"/>
  <c r="P162" i="7"/>
  <c r="O162" i="7"/>
  <c r="D162" i="7"/>
  <c r="C162" i="7"/>
  <c r="B162" i="7"/>
  <c r="S161" i="7"/>
  <c r="P161" i="7"/>
  <c r="O161" i="7"/>
  <c r="D161" i="7"/>
  <c r="C161" i="7"/>
  <c r="B161" i="7"/>
  <c r="S160" i="7"/>
  <c r="P160" i="7"/>
  <c r="O160" i="7"/>
  <c r="D160" i="7"/>
  <c r="C160" i="7"/>
  <c r="B160" i="7"/>
  <c r="S159" i="7"/>
  <c r="P159" i="7"/>
  <c r="O159" i="7"/>
  <c r="D159" i="7"/>
  <c r="C159" i="7"/>
  <c r="B159" i="7"/>
  <c r="S158" i="7"/>
  <c r="P158" i="7"/>
  <c r="O158" i="7"/>
  <c r="D158" i="7"/>
  <c r="C158" i="7"/>
  <c r="B158" i="7"/>
  <c r="S157" i="7"/>
  <c r="P157" i="7"/>
  <c r="O157" i="7"/>
  <c r="D157" i="7"/>
  <c r="C157" i="7"/>
  <c r="B157" i="7"/>
  <c r="S156" i="7"/>
  <c r="P156" i="7"/>
  <c r="O156" i="7"/>
  <c r="D156" i="7"/>
  <c r="C156" i="7"/>
  <c r="B156" i="7"/>
  <c r="S155" i="7"/>
  <c r="P155" i="7"/>
  <c r="O155" i="7"/>
  <c r="D155" i="7"/>
  <c r="C155" i="7"/>
  <c r="B155" i="7"/>
  <c r="S154" i="7"/>
  <c r="P154" i="7"/>
  <c r="O154" i="7"/>
  <c r="D154" i="7"/>
  <c r="C154" i="7"/>
  <c r="B154" i="7"/>
  <c r="S153" i="7"/>
  <c r="P153" i="7"/>
  <c r="O153" i="7"/>
  <c r="D153" i="7"/>
  <c r="C153" i="7"/>
  <c r="B153" i="7"/>
  <c r="S152" i="7"/>
  <c r="P152" i="7"/>
  <c r="O152" i="7"/>
  <c r="D152" i="7"/>
  <c r="C152" i="7"/>
  <c r="B152" i="7"/>
  <c r="S151" i="7"/>
  <c r="P151" i="7"/>
  <c r="O151" i="7"/>
  <c r="D151" i="7"/>
  <c r="C151" i="7"/>
  <c r="B151" i="7"/>
  <c r="S150" i="7"/>
  <c r="P150" i="7"/>
  <c r="O150" i="7"/>
  <c r="D150" i="7"/>
  <c r="C150" i="7"/>
  <c r="B150" i="7"/>
  <c r="S149" i="7"/>
  <c r="P149" i="7"/>
  <c r="O149" i="7"/>
  <c r="D149" i="7"/>
  <c r="C149" i="7"/>
  <c r="B149" i="7"/>
  <c r="S148" i="7"/>
  <c r="P148" i="7"/>
  <c r="O148" i="7"/>
  <c r="D148" i="7"/>
  <c r="C148" i="7"/>
  <c r="B148" i="7"/>
  <c r="S147" i="7"/>
  <c r="P147" i="7"/>
  <c r="O147" i="7"/>
  <c r="D147" i="7"/>
  <c r="C147" i="7"/>
  <c r="B147" i="7"/>
  <c r="S146" i="7"/>
  <c r="P146" i="7"/>
  <c r="O146" i="7"/>
  <c r="D146" i="7"/>
  <c r="C146" i="7"/>
  <c r="B146" i="7"/>
  <c r="S145" i="7"/>
  <c r="P145" i="7"/>
  <c r="O145" i="7"/>
  <c r="D145" i="7"/>
  <c r="C145" i="7"/>
  <c r="B145" i="7"/>
  <c r="S144" i="7"/>
  <c r="P144" i="7"/>
  <c r="O144" i="7"/>
  <c r="D144" i="7"/>
  <c r="C144" i="7"/>
  <c r="B144" i="7"/>
  <c r="S143" i="7"/>
  <c r="P143" i="7"/>
  <c r="O143" i="7"/>
  <c r="D143" i="7"/>
  <c r="C143" i="7"/>
  <c r="B143" i="7"/>
  <c r="S142" i="7"/>
  <c r="P142" i="7"/>
  <c r="O142" i="7"/>
  <c r="D142" i="7"/>
  <c r="C142" i="7"/>
  <c r="B142" i="7"/>
  <c r="S141" i="7"/>
  <c r="P141" i="7"/>
  <c r="O141" i="7"/>
  <c r="D141" i="7"/>
  <c r="C141" i="7"/>
  <c r="B141" i="7"/>
  <c r="S140" i="7"/>
  <c r="P140" i="7"/>
  <c r="O140" i="7"/>
  <c r="D140" i="7"/>
  <c r="C140" i="7"/>
  <c r="B140" i="7"/>
  <c r="S139" i="7"/>
  <c r="P139" i="7"/>
  <c r="O139" i="7"/>
  <c r="D139" i="7"/>
  <c r="C139" i="7"/>
  <c r="B139" i="7"/>
  <c r="S138" i="7"/>
  <c r="P138" i="7"/>
  <c r="O138" i="7"/>
  <c r="D138" i="7"/>
  <c r="C138" i="7"/>
  <c r="B138" i="7"/>
  <c r="S137" i="7"/>
  <c r="P137" i="7"/>
  <c r="O137" i="7"/>
  <c r="D137" i="7"/>
  <c r="C137" i="7"/>
  <c r="B137" i="7"/>
  <c r="S136" i="7"/>
  <c r="P136" i="7"/>
  <c r="O136" i="7"/>
  <c r="D136" i="7"/>
  <c r="C136" i="7"/>
  <c r="B136" i="7"/>
  <c r="S135" i="7"/>
  <c r="P135" i="7"/>
  <c r="O135" i="7"/>
  <c r="D135" i="7"/>
  <c r="C135" i="7"/>
  <c r="B135" i="7"/>
  <c r="S134" i="7"/>
  <c r="P134" i="7"/>
  <c r="O134" i="7"/>
  <c r="D134" i="7"/>
  <c r="C134" i="7"/>
  <c r="B134" i="7"/>
  <c r="S133" i="7"/>
  <c r="P133" i="7"/>
  <c r="O133" i="7"/>
  <c r="D133" i="7"/>
  <c r="C133" i="7"/>
  <c r="B133" i="7"/>
  <c r="S132" i="7"/>
  <c r="P132" i="7"/>
  <c r="O132" i="7"/>
  <c r="D132" i="7"/>
  <c r="C132" i="7"/>
  <c r="B132" i="7"/>
  <c r="S131" i="7"/>
  <c r="P131" i="7"/>
  <c r="O131" i="7"/>
  <c r="D131" i="7"/>
  <c r="C131" i="7"/>
  <c r="B131" i="7"/>
  <c r="S130" i="7"/>
  <c r="P130" i="7"/>
  <c r="O130" i="7"/>
  <c r="D130" i="7"/>
  <c r="C130" i="7"/>
  <c r="B130" i="7"/>
  <c r="S129" i="7"/>
  <c r="P129" i="7"/>
  <c r="O129" i="7"/>
  <c r="D129" i="7"/>
  <c r="C129" i="7"/>
  <c r="B129" i="7"/>
  <c r="S128" i="7"/>
  <c r="P128" i="7"/>
  <c r="O128" i="7"/>
  <c r="D128" i="7"/>
  <c r="C128" i="7"/>
  <c r="B128" i="7"/>
  <c r="S127" i="7"/>
  <c r="P127" i="7"/>
  <c r="O127" i="7"/>
  <c r="D127" i="7"/>
  <c r="C127" i="7"/>
  <c r="B127" i="7"/>
  <c r="S126" i="7"/>
  <c r="P126" i="7"/>
  <c r="O126" i="7"/>
  <c r="D126" i="7"/>
  <c r="C126" i="7"/>
  <c r="B126" i="7"/>
  <c r="S125" i="7"/>
  <c r="P125" i="7"/>
  <c r="O125" i="7"/>
  <c r="D125" i="7"/>
  <c r="C125" i="7"/>
  <c r="B125" i="7"/>
  <c r="S124" i="7"/>
  <c r="P124" i="7"/>
  <c r="O124" i="7"/>
  <c r="D124" i="7"/>
  <c r="C124" i="7"/>
  <c r="B124" i="7"/>
  <c r="S123" i="7"/>
  <c r="P123" i="7"/>
  <c r="O123" i="7"/>
  <c r="D123" i="7"/>
  <c r="C123" i="7"/>
  <c r="B123" i="7"/>
  <c r="S122" i="7"/>
  <c r="P122" i="7"/>
  <c r="O122" i="7"/>
  <c r="D122" i="7"/>
  <c r="C122" i="7"/>
  <c r="B122" i="7"/>
  <c r="S121" i="7"/>
  <c r="P121" i="7"/>
  <c r="O121" i="7"/>
  <c r="D121" i="7"/>
  <c r="C121" i="7"/>
  <c r="B121" i="7"/>
  <c r="S120" i="7"/>
  <c r="P120" i="7"/>
  <c r="O120" i="7"/>
  <c r="D120" i="7"/>
  <c r="C120" i="7"/>
  <c r="B120" i="7"/>
  <c r="S119" i="7"/>
  <c r="P119" i="7"/>
  <c r="O119" i="7"/>
  <c r="D119" i="7"/>
  <c r="C119" i="7"/>
  <c r="B119" i="7"/>
  <c r="S118" i="7"/>
  <c r="P118" i="7"/>
  <c r="O118" i="7"/>
  <c r="D118" i="7"/>
  <c r="C118" i="7"/>
  <c r="B118" i="7"/>
  <c r="S117" i="7"/>
  <c r="P117" i="7"/>
  <c r="O117" i="7"/>
  <c r="D117" i="7"/>
  <c r="C117" i="7"/>
  <c r="B117" i="7"/>
  <c r="S116" i="7"/>
  <c r="P116" i="7"/>
  <c r="O116" i="7"/>
  <c r="D116" i="7"/>
  <c r="C116" i="7"/>
  <c r="B116" i="7"/>
  <c r="S115" i="7"/>
  <c r="P115" i="7"/>
  <c r="O115" i="7"/>
  <c r="D115" i="7"/>
  <c r="C115" i="7"/>
  <c r="B115" i="7"/>
  <c r="S114" i="7"/>
  <c r="P114" i="7"/>
  <c r="O114" i="7"/>
  <c r="D114" i="7"/>
  <c r="C114" i="7"/>
  <c r="B114" i="7"/>
  <c r="S113" i="7"/>
  <c r="P113" i="7"/>
  <c r="O113" i="7"/>
  <c r="D113" i="7"/>
  <c r="C113" i="7"/>
  <c r="B113" i="7"/>
  <c r="S112" i="7"/>
  <c r="P112" i="7"/>
  <c r="O112" i="7"/>
  <c r="D112" i="7"/>
  <c r="C112" i="7"/>
  <c r="B112" i="7"/>
  <c r="S111" i="7"/>
  <c r="P111" i="7"/>
  <c r="O111" i="7"/>
  <c r="D111" i="7"/>
  <c r="C111" i="7"/>
  <c r="B111" i="7"/>
  <c r="S110" i="7"/>
  <c r="P110" i="7"/>
  <c r="O110" i="7"/>
  <c r="D110" i="7"/>
  <c r="C110" i="7"/>
  <c r="B110" i="7"/>
  <c r="S109" i="7"/>
  <c r="P109" i="7"/>
  <c r="O109" i="7"/>
  <c r="D109" i="7"/>
  <c r="C109" i="7"/>
  <c r="B109" i="7"/>
  <c r="S108" i="7"/>
  <c r="P108" i="7"/>
  <c r="O108" i="7"/>
  <c r="D108" i="7"/>
  <c r="C108" i="7"/>
  <c r="B108" i="7"/>
  <c r="S107" i="7"/>
  <c r="P107" i="7"/>
  <c r="O107" i="7"/>
  <c r="D107" i="7"/>
  <c r="C107" i="7"/>
  <c r="B107" i="7"/>
  <c r="S106" i="7"/>
  <c r="P106" i="7"/>
  <c r="O106" i="7"/>
  <c r="D106" i="7"/>
  <c r="C106" i="7"/>
  <c r="B106" i="7"/>
  <c r="S105" i="7"/>
  <c r="P105" i="7"/>
  <c r="O105" i="7"/>
  <c r="D105" i="7"/>
  <c r="C105" i="7"/>
  <c r="B105" i="7"/>
  <c r="S104" i="7"/>
  <c r="P104" i="7"/>
  <c r="O104" i="7"/>
  <c r="D104" i="7"/>
  <c r="C104" i="7"/>
  <c r="B104" i="7"/>
  <c r="S103" i="7"/>
  <c r="P103" i="7"/>
  <c r="O103" i="7"/>
  <c r="D103" i="7"/>
  <c r="C103" i="7"/>
  <c r="B103" i="7"/>
  <c r="S102" i="7"/>
  <c r="P102" i="7"/>
  <c r="O102" i="7"/>
  <c r="D102" i="7"/>
  <c r="C102" i="7"/>
  <c r="B102" i="7"/>
  <c r="S101" i="7"/>
  <c r="P101" i="7"/>
  <c r="O101" i="7"/>
  <c r="D101" i="7"/>
  <c r="C101" i="7"/>
  <c r="B101" i="7"/>
  <c r="S100" i="7"/>
  <c r="P100" i="7"/>
  <c r="O100" i="7"/>
  <c r="D100" i="7"/>
  <c r="C100" i="7"/>
  <c r="B100" i="7"/>
  <c r="S99" i="7"/>
  <c r="P99" i="7"/>
  <c r="O99" i="7"/>
  <c r="D99" i="7"/>
  <c r="C99" i="7"/>
  <c r="B99" i="7"/>
  <c r="S98" i="7"/>
  <c r="P98" i="7"/>
  <c r="O98" i="7"/>
  <c r="D98" i="7"/>
  <c r="C98" i="7"/>
  <c r="B98" i="7"/>
  <c r="S97" i="7"/>
  <c r="P97" i="7"/>
  <c r="O97" i="7"/>
  <c r="D97" i="7"/>
  <c r="C97" i="7"/>
  <c r="B97" i="7"/>
  <c r="S96" i="7"/>
  <c r="P96" i="7"/>
  <c r="O96" i="7"/>
  <c r="D96" i="7"/>
  <c r="C96" i="7"/>
  <c r="B96" i="7"/>
  <c r="S95" i="7"/>
  <c r="P95" i="7"/>
  <c r="O95" i="7"/>
  <c r="D95" i="7"/>
  <c r="C95" i="7"/>
  <c r="B95" i="7"/>
  <c r="S94" i="7"/>
  <c r="P94" i="7"/>
  <c r="O94" i="7"/>
  <c r="D94" i="7"/>
  <c r="C94" i="7"/>
  <c r="B94" i="7"/>
  <c r="S93" i="7"/>
  <c r="P93" i="7"/>
  <c r="O93" i="7"/>
  <c r="D93" i="7"/>
  <c r="C93" i="7"/>
  <c r="B93" i="7"/>
  <c r="S92" i="7"/>
  <c r="P92" i="7"/>
  <c r="O92" i="7"/>
  <c r="D92" i="7"/>
  <c r="C92" i="7"/>
  <c r="B92" i="7"/>
  <c r="S91" i="7"/>
  <c r="P91" i="7"/>
  <c r="O91" i="7"/>
  <c r="D91" i="7"/>
  <c r="C91" i="7"/>
  <c r="B91" i="7"/>
  <c r="S90" i="7"/>
  <c r="P90" i="7"/>
  <c r="O90" i="7"/>
  <c r="D90" i="7"/>
  <c r="C90" i="7"/>
  <c r="B90" i="7"/>
  <c r="S89" i="7"/>
  <c r="P89" i="7"/>
  <c r="O89" i="7"/>
  <c r="D89" i="7"/>
  <c r="C89" i="7"/>
  <c r="B89" i="7"/>
  <c r="S88" i="7"/>
  <c r="P88" i="7"/>
  <c r="O88" i="7"/>
  <c r="D88" i="7"/>
  <c r="C88" i="7"/>
  <c r="B88" i="7"/>
  <c r="S87" i="7"/>
  <c r="P87" i="7"/>
  <c r="O87" i="7"/>
  <c r="D87" i="7"/>
  <c r="C87" i="7"/>
  <c r="B87" i="7"/>
  <c r="S86" i="7"/>
  <c r="P86" i="7"/>
  <c r="O86" i="7"/>
  <c r="D86" i="7"/>
  <c r="C86" i="7"/>
  <c r="B86" i="7"/>
  <c r="S85" i="7"/>
  <c r="P85" i="7"/>
  <c r="O85" i="7"/>
  <c r="D85" i="7"/>
  <c r="C85" i="7"/>
  <c r="B85" i="7"/>
  <c r="S84" i="7"/>
  <c r="P84" i="7"/>
  <c r="O84" i="7"/>
  <c r="D84" i="7"/>
  <c r="C84" i="7"/>
  <c r="B84" i="7"/>
  <c r="S83" i="7"/>
  <c r="P83" i="7"/>
  <c r="O83" i="7"/>
  <c r="D83" i="7"/>
  <c r="C83" i="7"/>
  <c r="B83" i="7"/>
  <c r="S82" i="7"/>
  <c r="P82" i="7"/>
  <c r="O82" i="7"/>
  <c r="D82" i="7"/>
  <c r="C82" i="7"/>
  <c r="B82" i="7"/>
  <c r="S81" i="7"/>
  <c r="P81" i="7"/>
  <c r="O81" i="7"/>
  <c r="D81" i="7"/>
  <c r="C81" i="7"/>
  <c r="B81" i="7"/>
  <c r="S80" i="7"/>
  <c r="P80" i="7"/>
  <c r="O80" i="7"/>
  <c r="D80" i="7"/>
  <c r="C80" i="7"/>
  <c r="B80" i="7"/>
  <c r="S79" i="7"/>
  <c r="P79" i="7"/>
  <c r="O79" i="7"/>
  <c r="D79" i="7"/>
  <c r="C79" i="7"/>
  <c r="B79" i="7"/>
  <c r="S78" i="7"/>
  <c r="P78" i="7"/>
  <c r="O78" i="7"/>
  <c r="D78" i="7"/>
  <c r="C78" i="7"/>
  <c r="B78" i="7"/>
  <c r="S77" i="7"/>
  <c r="P77" i="7"/>
  <c r="O77" i="7"/>
  <c r="D77" i="7"/>
  <c r="C77" i="7"/>
  <c r="B77" i="7"/>
  <c r="S76" i="7"/>
  <c r="P76" i="7"/>
  <c r="O76" i="7"/>
  <c r="D76" i="7"/>
  <c r="C76" i="7"/>
  <c r="B76" i="7"/>
  <c r="S75" i="7"/>
  <c r="P75" i="7"/>
  <c r="O75" i="7"/>
  <c r="D75" i="7"/>
  <c r="C75" i="7"/>
  <c r="B75" i="7"/>
  <c r="S74" i="7"/>
  <c r="P74" i="7"/>
  <c r="O74" i="7"/>
  <c r="D74" i="7"/>
  <c r="C74" i="7"/>
  <c r="B74" i="7"/>
  <c r="S73" i="7"/>
  <c r="P73" i="7"/>
  <c r="O73" i="7"/>
  <c r="D73" i="7"/>
  <c r="C73" i="7"/>
  <c r="B73" i="7"/>
  <c r="S72" i="7"/>
  <c r="P72" i="7"/>
  <c r="O72" i="7"/>
  <c r="D72" i="7"/>
  <c r="C72" i="7"/>
  <c r="B72" i="7"/>
  <c r="S71" i="7"/>
  <c r="P71" i="7"/>
  <c r="O71" i="7"/>
  <c r="D71" i="7"/>
  <c r="C71" i="7"/>
  <c r="B71" i="7"/>
  <c r="S70" i="7"/>
  <c r="P70" i="7"/>
  <c r="O70" i="7"/>
  <c r="D70" i="7"/>
  <c r="C70" i="7"/>
  <c r="B70" i="7"/>
  <c r="S69" i="7"/>
  <c r="P69" i="7"/>
  <c r="O69" i="7"/>
  <c r="D69" i="7"/>
  <c r="C69" i="7"/>
  <c r="B69" i="7"/>
  <c r="S68" i="7"/>
  <c r="P68" i="7"/>
  <c r="O68" i="7"/>
  <c r="D68" i="7"/>
  <c r="C68" i="7"/>
  <c r="B68" i="7"/>
  <c r="S67" i="7"/>
  <c r="P67" i="7"/>
  <c r="O67" i="7"/>
  <c r="D67" i="7"/>
  <c r="C67" i="7"/>
  <c r="B67" i="7"/>
  <c r="S66" i="7"/>
  <c r="P66" i="7"/>
  <c r="O66" i="7"/>
  <c r="D66" i="7"/>
  <c r="C66" i="7"/>
  <c r="B66" i="7"/>
  <c r="S65" i="7"/>
  <c r="P65" i="7"/>
  <c r="O65" i="7"/>
  <c r="D65" i="7"/>
  <c r="C65" i="7"/>
  <c r="B65" i="7"/>
  <c r="S64" i="7"/>
  <c r="P64" i="7"/>
  <c r="O64" i="7"/>
  <c r="D64" i="7"/>
  <c r="C64" i="7"/>
  <c r="B64" i="7"/>
  <c r="S63" i="7"/>
  <c r="P63" i="7"/>
  <c r="O63" i="7"/>
  <c r="D63" i="7"/>
  <c r="C63" i="7"/>
  <c r="B63" i="7"/>
  <c r="S62" i="7"/>
  <c r="P62" i="7"/>
  <c r="O62" i="7"/>
  <c r="D62" i="7"/>
  <c r="C62" i="7"/>
  <c r="B62" i="7"/>
  <c r="S61" i="7"/>
  <c r="P61" i="7"/>
  <c r="O61" i="7"/>
  <c r="D61" i="7"/>
  <c r="C61" i="7"/>
  <c r="B61" i="7"/>
  <c r="S60" i="7"/>
  <c r="P60" i="7"/>
  <c r="O60" i="7"/>
  <c r="D60" i="7"/>
  <c r="C60" i="7"/>
  <c r="B60" i="7"/>
  <c r="S59" i="7"/>
  <c r="P59" i="7"/>
  <c r="O59" i="7"/>
  <c r="D59" i="7"/>
  <c r="C59" i="7"/>
  <c r="B59" i="7"/>
  <c r="S58" i="7"/>
  <c r="P58" i="7"/>
  <c r="O58" i="7"/>
  <c r="D58" i="7"/>
  <c r="C58" i="7"/>
  <c r="B58" i="7"/>
  <c r="S57" i="7"/>
  <c r="P57" i="7"/>
  <c r="O57" i="7"/>
  <c r="D57" i="7"/>
  <c r="C57" i="7"/>
  <c r="B57" i="7"/>
  <c r="S56" i="7"/>
  <c r="P56" i="7"/>
  <c r="O56" i="7"/>
  <c r="D56" i="7"/>
  <c r="C56" i="7"/>
  <c r="B56" i="7"/>
  <c r="S55" i="7"/>
  <c r="P55" i="7"/>
  <c r="O55" i="7"/>
  <c r="D55" i="7"/>
  <c r="C55" i="7"/>
  <c r="B55" i="7"/>
  <c r="S54" i="7"/>
  <c r="P54" i="7"/>
  <c r="O54" i="7"/>
  <c r="D54" i="7"/>
  <c r="C54" i="7"/>
  <c r="B54" i="7"/>
  <c r="S53" i="7"/>
  <c r="P53" i="7"/>
  <c r="O53" i="7"/>
  <c r="D53" i="7"/>
  <c r="C53" i="7"/>
  <c r="B53" i="7"/>
  <c r="S52" i="7"/>
  <c r="P52" i="7"/>
  <c r="O52" i="7"/>
  <c r="D52" i="7"/>
  <c r="C52" i="7"/>
  <c r="B52" i="7"/>
  <c r="S51" i="7"/>
  <c r="P51" i="7"/>
  <c r="O51" i="7"/>
  <c r="D51" i="7"/>
  <c r="C51" i="7"/>
  <c r="B51" i="7"/>
  <c r="S50" i="7"/>
  <c r="P50" i="7"/>
  <c r="O50" i="7"/>
  <c r="D50" i="7"/>
  <c r="C50" i="7"/>
  <c r="B50" i="7"/>
  <c r="S49" i="7"/>
  <c r="P49" i="7"/>
  <c r="O49" i="7"/>
  <c r="D49" i="7"/>
  <c r="C49" i="7"/>
  <c r="B49" i="7"/>
  <c r="S48" i="7"/>
  <c r="P48" i="7"/>
  <c r="O48" i="7"/>
  <c r="D48" i="7"/>
  <c r="C48" i="7"/>
  <c r="B48" i="7"/>
  <c r="S47" i="7"/>
  <c r="P47" i="7"/>
  <c r="O47" i="7"/>
  <c r="D47" i="7"/>
  <c r="C47" i="7"/>
  <c r="B47" i="7"/>
  <c r="S46" i="7"/>
  <c r="P46" i="7"/>
  <c r="O46" i="7"/>
  <c r="D46" i="7"/>
  <c r="C46" i="7"/>
  <c r="B46" i="7"/>
  <c r="S45" i="7"/>
  <c r="P45" i="7"/>
  <c r="O45" i="7"/>
  <c r="D45" i="7"/>
  <c r="C45" i="7"/>
  <c r="B45" i="7"/>
  <c r="S44" i="7"/>
  <c r="P44" i="7"/>
  <c r="O44" i="7"/>
  <c r="D44" i="7"/>
  <c r="C44" i="7"/>
  <c r="B44" i="7"/>
  <c r="S43" i="7"/>
  <c r="P43" i="7"/>
  <c r="O43" i="7"/>
  <c r="D43" i="7"/>
  <c r="C43" i="7"/>
  <c r="B43" i="7"/>
  <c r="S42" i="7"/>
  <c r="P42" i="7"/>
  <c r="O42" i="7"/>
  <c r="D42" i="7"/>
  <c r="C42" i="7"/>
  <c r="B42" i="7"/>
  <c r="S41" i="7"/>
  <c r="P41" i="7"/>
  <c r="O41" i="7"/>
  <c r="D41" i="7"/>
  <c r="C41" i="7"/>
  <c r="B41" i="7"/>
  <c r="S40" i="7"/>
  <c r="P40" i="7"/>
  <c r="O40" i="7"/>
  <c r="D40" i="7"/>
  <c r="C40" i="7"/>
  <c r="B40" i="7"/>
  <c r="S39" i="7"/>
  <c r="P39" i="7"/>
  <c r="O39" i="7"/>
  <c r="D39" i="7"/>
  <c r="C39" i="7"/>
  <c r="B39" i="7"/>
  <c r="S38" i="7"/>
  <c r="P38" i="7"/>
  <c r="O38" i="7"/>
  <c r="D38" i="7"/>
  <c r="C38" i="7"/>
  <c r="B38" i="7"/>
  <c r="S37" i="7"/>
  <c r="P37" i="7"/>
  <c r="O37" i="7"/>
  <c r="D37" i="7"/>
  <c r="C37" i="7"/>
  <c r="B37" i="7"/>
  <c r="S36" i="7"/>
  <c r="P36" i="7"/>
  <c r="O36" i="7"/>
  <c r="D36" i="7"/>
  <c r="C36" i="7"/>
  <c r="B36" i="7"/>
  <c r="S35" i="7"/>
  <c r="P35" i="7"/>
  <c r="O35" i="7"/>
  <c r="D35" i="7"/>
  <c r="C35" i="7"/>
  <c r="B35" i="7"/>
  <c r="S34" i="7"/>
  <c r="P34" i="7"/>
  <c r="O34" i="7"/>
  <c r="D34" i="7"/>
  <c r="C34" i="7"/>
  <c r="B34" i="7"/>
  <c r="S33" i="7"/>
  <c r="P33" i="7"/>
  <c r="O33" i="7"/>
  <c r="D33" i="7"/>
  <c r="C33" i="7"/>
  <c r="B33" i="7"/>
  <c r="S32" i="7"/>
  <c r="P32" i="7"/>
  <c r="O32" i="7"/>
  <c r="D32" i="7"/>
  <c r="C32" i="7"/>
  <c r="B32" i="7"/>
  <c r="S31" i="7"/>
  <c r="P31" i="7"/>
  <c r="O31" i="7"/>
  <c r="D31" i="7"/>
  <c r="C31" i="7"/>
  <c r="B31" i="7"/>
  <c r="S30" i="7"/>
  <c r="P30" i="7"/>
  <c r="O30" i="7"/>
  <c r="D30" i="7"/>
  <c r="C30" i="7"/>
  <c r="B30" i="7"/>
  <c r="S29" i="7"/>
  <c r="P29" i="7"/>
  <c r="O29" i="7"/>
  <c r="D29" i="7"/>
  <c r="C29" i="7"/>
  <c r="B29" i="7"/>
  <c r="S28" i="7"/>
  <c r="P28" i="7"/>
  <c r="O28" i="7"/>
  <c r="D28" i="7"/>
  <c r="C28" i="7"/>
  <c r="B28" i="7"/>
  <c r="S27" i="7"/>
  <c r="P27" i="7"/>
  <c r="O27" i="7"/>
  <c r="D27" i="7"/>
  <c r="C27" i="7"/>
  <c r="B27" i="7"/>
  <c r="S26" i="7"/>
  <c r="P26" i="7"/>
  <c r="O26" i="7"/>
  <c r="D26" i="7"/>
  <c r="C26" i="7"/>
  <c r="B26" i="7"/>
  <c r="S25" i="7"/>
  <c r="P25" i="7"/>
  <c r="O25" i="7"/>
  <c r="D25" i="7"/>
  <c r="C25" i="7"/>
  <c r="B25" i="7"/>
  <c r="S24" i="7"/>
  <c r="P24" i="7"/>
  <c r="O24" i="7"/>
  <c r="D24" i="7"/>
  <c r="C24" i="7"/>
  <c r="B24" i="7"/>
  <c r="S23" i="7"/>
  <c r="P23" i="7"/>
  <c r="O23" i="7"/>
  <c r="D23" i="7"/>
  <c r="C23" i="7"/>
  <c r="B23" i="7"/>
  <c r="S22" i="7"/>
  <c r="O22" i="7"/>
  <c r="P22" i="7"/>
  <c r="D22" i="7"/>
  <c r="C22" i="7"/>
  <c r="B22" i="7"/>
  <c r="S21" i="7"/>
  <c r="O21" i="7"/>
  <c r="P21" i="7"/>
  <c r="D21" i="7"/>
  <c r="C21" i="7"/>
  <c r="B21" i="7"/>
  <c r="S20" i="7"/>
  <c r="O20" i="7"/>
  <c r="P20" i="7"/>
  <c r="D20" i="7"/>
  <c r="C20" i="7"/>
  <c r="B20" i="7"/>
  <c r="S19" i="7"/>
  <c r="O19" i="7"/>
  <c r="P19" i="7"/>
  <c r="D19" i="7"/>
  <c r="C19" i="7"/>
  <c r="B19" i="7"/>
  <c r="S18" i="7"/>
  <c r="O18" i="7"/>
  <c r="P18" i="7"/>
  <c r="D18" i="7"/>
  <c r="C18" i="7"/>
  <c r="B18" i="7"/>
  <c r="S17" i="7"/>
  <c r="O17" i="7"/>
  <c r="P17" i="7"/>
  <c r="D17" i="7"/>
  <c r="C17" i="7"/>
  <c r="B17" i="7"/>
  <c r="S16" i="7"/>
  <c r="O16" i="7"/>
  <c r="P16" i="7"/>
  <c r="D16" i="7"/>
  <c r="C16" i="7"/>
  <c r="B16" i="7"/>
  <c r="S15" i="7"/>
  <c r="O15" i="7"/>
  <c r="P15" i="7"/>
  <c r="D15" i="7"/>
  <c r="C15" i="7"/>
  <c r="B15" i="7"/>
  <c r="S14" i="7"/>
  <c r="O14" i="7"/>
  <c r="P14" i="7"/>
  <c r="D14" i="7"/>
  <c r="C14" i="7"/>
  <c r="B14" i="7"/>
  <c r="S13" i="7"/>
  <c r="O13" i="7"/>
  <c r="P13" i="7"/>
  <c r="D13" i="7"/>
  <c r="C13" i="7"/>
  <c r="B13" i="7"/>
  <c r="S12" i="7"/>
  <c r="O12" i="7"/>
  <c r="P12" i="7"/>
  <c r="D12" i="7"/>
  <c r="C12" i="7"/>
  <c r="B12" i="7"/>
  <c r="S11" i="7"/>
  <c r="O11" i="7"/>
  <c r="P11" i="7"/>
  <c r="D11" i="7"/>
  <c r="C11" i="7"/>
  <c r="B11" i="7"/>
  <c r="S10" i="7"/>
  <c r="O10" i="7"/>
  <c r="P10" i="7"/>
  <c r="D10" i="7"/>
  <c r="C10" i="7"/>
  <c r="B10" i="7"/>
  <c r="S9" i="7"/>
  <c r="O9" i="7"/>
  <c r="P9" i="7"/>
  <c r="D9" i="7"/>
  <c r="C9" i="7"/>
  <c r="B9" i="7"/>
  <c r="S8" i="7"/>
  <c r="O8" i="7"/>
  <c r="P8" i="7"/>
  <c r="D8" i="7"/>
  <c r="C8" i="7"/>
  <c r="B8" i="7"/>
  <c r="S7" i="7"/>
  <c r="O7" i="7"/>
  <c r="P7" i="7"/>
  <c r="D7" i="7"/>
  <c r="C7" i="7"/>
  <c r="B7" i="7"/>
  <c r="S6" i="7"/>
  <c r="O6" i="7"/>
  <c r="P6" i="7"/>
  <c r="D6" i="7"/>
  <c r="C6" i="7"/>
  <c r="B6" i="7"/>
  <c r="O5" i="7"/>
  <c r="P5" i="7" s="1"/>
  <c r="D5" i="7"/>
  <c r="C5" i="7"/>
  <c r="B5" i="7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O179" i="6"/>
  <c r="O180" i="6"/>
  <c r="O181" i="6"/>
  <c r="O182" i="6"/>
  <c r="O183" i="6"/>
  <c r="O184" i="6"/>
  <c r="O185" i="6"/>
  <c r="O186" i="6"/>
  <c r="O187" i="6"/>
  <c r="O188" i="6"/>
  <c r="O189" i="6"/>
  <c r="O190" i="6"/>
  <c r="O191" i="6"/>
  <c r="O192" i="6"/>
  <c r="O193" i="6"/>
  <c r="O194" i="6"/>
  <c r="O195" i="6"/>
  <c r="O196" i="6"/>
  <c r="O197" i="6"/>
  <c r="O198" i="6"/>
  <c r="O199" i="6"/>
  <c r="O200" i="6"/>
  <c r="O201" i="6"/>
  <c r="O202" i="6"/>
  <c r="O203" i="6"/>
  <c r="O204" i="6"/>
  <c r="O205" i="6"/>
  <c r="O206" i="6"/>
  <c r="O207" i="6"/>
  <c r="O208" i="6"/>
  <c r="O209" i="6"/>
  <c r="O210" i="6"/>
  <c r="O211" i="6"/>
  <c r="O212" i="6"/>
  <c r="O213" i="6"/>
  <c r="O214" i="6"/>
  <c r="O215" i="6"/>
  <c r="O216" i="6"/>
  <c r="O217" i="6"/>
  <c r="O218" i="6"/>
  <c r="O219" i="6"/>
  <c r="O220" i="6"/>
  <c r="O221" i="6"/>
  <c r="O222" i="6"/>
  <c r="O223" i="6"/>
  <c r="O224" i="6"/>
  <c r="O225" i="6"/>
  <c r="O226" i="6"/>
  <c r="O227" i="6"/>
  <c r="O228" i="6"/>
  <c r="O229" i="6"/>
  <c r="O230" i="6"/>
  <c r="O231" i="6"/>
  <c r="O232" i="6"/>
  <c r="O233" i="6"/>
  <c r="O234" i="6"/>
  <c r="O235" i="6"/>
  <c r="O236" i="6"/>
  <c r="O237" i="6"/>
  <c r="O238" i="6"/>
  <c r="O239" i="6"/>
  <c r="O240" i="6"/>
  <c r="O241" i="6"/>
  <c r="O242" i="6"/>
  <c r="O243" i="6"/>
  <c r="O244" i="6"/>
  <c r="O245" i="6"/>
  <c r="O246" i="6"/>
  <c r="O247" i="6"/>
  <c r="O248" i="6"/>
  <c r="O249" i="6"/>
  <c r="O250" i="6"/>
  <c r="O251" i="6"/>
  <c r="O252" i="6"/>
  <c r="O253" i="6"/>
  <c r="O254" i="6"/>
  <c r="O255" i="6"/>
  <c r="O256" i="6"/>
  <c r="O257" i="6"/>
  <c r="O258" i="6"/>
  <c r="O259" i="6"/>
  <c r="O260" i="6"/>
  <c r="O261" i="6"/>
  <c r="O262" i="6"/>
  <c r="O263" i="6"/>
  <c r="O264" i="6"/>
  <c r="O265" i="6"/>
  <c r="O266" i="6"/>
  <c r="O267" i="6"/>
  <c r="O268" i="6"/>
  <c r="O269" i="6"/>
  <c r="O270" i="6"/>
  <c r="O271" i="6"/>
  <c r="O272" i="6"/>
  <c r="O273" i="6"/>
  <c r="O274" i="6"/>
  <c r="O275" i="6"/>
  <c r="O276" i="6"/>
  <c r="O277" i="6"/>
  <c r="O278" i="6"/>
  <c r="O279" i="6"/>
  <c r="O280" i="6"/>
  <c r="O281" i="6"/>
  <c r="O282" i="6"/>
  <c r="O283" i="6"/>
  <c r="O284" i="6"/>
  <c r="O285" i="6"/>
  <c r="O286" i="6"/>
  <c r="O287" i="6"/>
  <c r="O288" i="6"/>
  <c r="O289" i="6"/>
  <c r="O290" i="6"/>
  <c r="O291" i="6"/>
  <c r="O292" i="6"/>
  <c r="O293" i="6"/>
  <c r="O294" i="6"/>
  <c r="O295" i="6"/>
  <c r="O296" i="6"/>
  <c r="O297" i="6"/>
  <c r="O298" i="6"/>
  <c r="O299" i="6"/>
  <c r="O300" i="6"/>
  <c r="O301" i="6"/>
  <c r="O302" i="6"/>
  <c r="O303" i="6"/>
  <c r="O304" i="6"/>
  <c r="O305" i="6"/>
  <c r="O306" i="6"/>
  <c r="O307" i="6"/>
  <c r="O308" i="6"/>
  <c r="O309" i="6"/>
  <c r="O310" i="6"/>
  <c r="O311" i="6"/>
  <c r="O312" i="6"/>
  <c r="O313" i="6"/>
  <c r="O314" i="6"/>
  <c r="O315" i="6"/>
  <c r="O316" i="6"/>
  <c r="O317" i="6"/>
  <c r="O318" i="6"/>
  <c r="O319" i="6"/>
  <c r="O320" i="6"/>
  <c r="O321" i="6"/>
  <c r="O322" i="6"/>
  <c r="O323" i="6"/>
  <c r="O324" i="6"/>
  <c r="O325" i="6"/>
  <c r="O326" i="6"/>
  <c r="O327" i="6"/>
  <c r="O328" i="6"/>
  <c r="O329" i="6"/>
  <c r="O330" i="6"/>
  <c r="O331" i="6"/>
  <c r="O332" i="6"/>
  <c r="O333" i="6"/>
  <c r="O334" i="6"/>
  <c r="O335" i="6"/>
  <c r="O336" i="6"/>
  <c r="O337" i="6"/>
  <c r="O338" i="6"/>
  <c r="O339" i="6"/>
  <c r="O340" i="6"/>
  <c r="O341" i="6"/>
  <c r="O342" i="6"/>
  <c r="O343" i="6"/>
  <c r="O344" i="6"/>
  <c r="O345" i="6"/>
  <c r="O346" i="6"/>
  <c r="O347" i="6"/>
  <c r="O348" i="6"/>
  <c r="O349" i="6"/>
  <c r="O350" i="6"/>
  <c r="O351" i="6"/>
  <c r="O352" i="6"/>
  <c r="O353" i="6"/>
  <c r="O354" i="6"/>
  <c r="O355" i="6"/>
  <c r="O356" i="6"/>
  <c r="O357" i="6"/>
  <c r="O358" i="6"/>
  <c r="O359" i="6"/>
  <c r="O360" i="6"/>
  <c r="O361" i="6"/>
  <c r="O362" i="6"/>
  <c r="O363" i="6"/>
  <c r="O364" i="6"/>
  <c r="O365" i="6"/>
  <c r="O366" i="6"/>
  <c r="O367" i="6"/>
  <c r="O368" i="6"/>
  <c r="O369" i="6"/>
  <c r="O370" i="6"/>
  <c r="O371" i="6"/>
  <c r="O372" i="6"/>
  <c r="O373" i="6"/>
  <c r="O374" i="6"/>
  <c r="O375" i="6"/>
  <c r="O376" i="6"/>
  <c r="O377" i="6"/>
  <c r="O378" i="6"/>
  <c r="O379" i="6"/>
  <c r="O380" i="6"/>
  <c r="O381" i="6"/>
  <c r="O382" i="6"/>
  <c r="O383" i="6"/>
  <c r="O384" i="6"/>
  <c r="O385" i="6"/>
  <c r="O386" i="6"/>
  <c r="O387" i="6"/>
  <c r="O388" i="6"/>
  <c r="O389" i="6"/>
  <c r="O390" i="6"/>
  <c r="O391" i="6"/>
  <c r="O392" i="6"/>
  <c r="O393" i="6"/>
  <c r="O394" i="6"/>
  <c r="O395" i="6"/>
  <c r="O396" i="6"/>
  <c r="O397" i="6"/>
  <c r="O398" i="6"/>
  <c r="O399" i="6"/>
  <c r="O400" i="6"/>
  <c r="O401" i="6"/>
  <c r="O402" i="6"/>
  <c r="O403" i="6"/>
  <c r="O404" i="6"/>
  <c r="O405" i="6"/>
  <c r="O406" i="6"/>
  <c r="O407" i="6"/>
  <c r="O408" i="6"/>
  <c r="O409" i="6"/>
  <c r="O410" i="6"/>
  <c r="O411" i="6"/>
  <c r="O412" i="6"/>
  <c r="O413" i="6"/>
  <c r="O414" i="6"/>
  <c r="O415" i="6"/>
  <c r="O416" i="6"/>
  <c r="O417" i="6"/>
  <c r="O418" i="6"/>
  <c r="O419" i="6"/>
  <c r="O420" i="6"/>
  <c r="O421" i="6"/>
  <c r="O422" i="6"/>
  <c r="O423" i="6"/>
  <c r="O424" i="6"/>
  <c r="O425" i="6"/>
  <c r="O426" i="6"/>
  <c r="O427" i="6"/>
  <c r="O428" i="6"/>
  <c r="O429" i="6"/>
  <c r="O430" i="6"/>
  <c r="O431" i="6"/>
  <c r="O432" i="6"/>
  <c r="O433" i="6"/>
  <c r="O434" i="6"/>
  <c r="O435" i="6"/>
  <c r="O436" i="6"/>
  <c r="O437" i="6"/>
  <c r="O438" i="6"/>
  <c r="O439" i="6"/>
  <c r="O440" i="6"/>
  <c r="O441" i="6"/>
  <c r="O442" i="6"/>
  <c r="O443" i="6"/>
  <c r="O444" i="6"/>
  <c r="O445" i="6"/>
  <c r="O446" i="6"/>
  <c r="O447" i="6"/>
  <c r="O448" i="6"/>
  <c r="O449" i="6"/>
  <c r="O450" i="6"/>
  <c r="O451" i="6"/>
  <c r="O452" i="6"/>
  <c r="O453" i="6"/>
  <c r="O454" i="6"/>
  <c r="O455" i="6"/>
  <c r="O456" i="6"/>
  <c r="O457" i="6"/>
  <c r="O458" i="6"/>
  <c r="O459" i="6"/>
  <c r="O460" i="6"/>
  <c r="O461" i="6"/>
  <c r="O462" i="6"/>
  <c r="O463" i="6"/>
  <c r="O464" i="6"/>
  <c r="O465" i="6"/>
  <c r="O466" i="6"/>
  <c r="O467" i="6"/>
  <c r="O468" i="6"/>
  <c r="O469" i="6"/>
  <c r="O470" i="6"/>
  <c r="O471" i="6"/>
  <c r="O472" i="6"/>
  <c r="O473" i="6"/>
  <c r="O474" i="6"/>
  <c r="O475" i="6"/>
  <c r="O476" i="6"/>
  <c r="O477" i="6"/>
  <c r="O478" i="6"/>
  <c r="O479" i="6"/>
  <c r="O480" i="6"/>
  <c r="O481" i="6"/>
  <c r="O482" i="6"/>
  <c r="O483" i="6"/>
  <c r="O484" i="6"/>
  <c r="O485" i="6"/>
  <c r="O486" i="6"/>
  <c r="O487" i="6"/>
  <c r="O488" i="6"/>
  <c r="O489" i="6"/>
  <c r="O490" i="6"/>
  <c r="O491" i="6"/>
  <c r="O492" i="6"/>
  <c r="O493" i="6"/>
  <c r="O494" i="6"/>
  <c r="O495" i="6"/>
  <c r="O496" i="6"/>
  <c r="O497" i="6"/>
  <c r="O498" i="6"/>
  <c r="O499" i="6"/>
  <c r="O500" i="6"/>
  <c r="O501" i="6"/>
  <c r="O502" i="6"/>
  <c r="O5" i="6"/>
  <c r="P5" i="6"/>
  <c r="T502" i="6"/>
  <c r="P502" i="6"/>
  <c r="D502" i="6"/>
  <c r="C502" i="6"/>
  <c r="B502" i="6"/>
  <c r="T501" i="6"/>
  <c r="P501" i="6"/>
  <c r="D501" i="6"/>
  <c r="C501" i="6"/>
  <c r="B501" i="6"/>
  <c r="T500" i="6"/>
  <c r="P500" i="6"/>
  <c r="D500" i="6"/>
  <c r="C500" i="6"/>
  <c r="B500" i="6"/>
  <c r="T499" i="6"/>
  <c r="P499" i="6"/>
  <c r="D499" i="6"/>
  <c r="C499" i="6"/>
  <c r="B499" i="6"/>
  <c r="T498" i="6"/>
  <c r="P498" i="6"/>
  <c r="D498" i="6"/>
  <c r="C498" i="6"/>
  <c r="B498" i="6"/>
  <c r="T497" i="6"/>
  <c r="P497" i="6"/>
  <c r="D497" i="6"/>
  <c r="C497" i="6"/>
  <c r="B497" i="6"/>
  <c r="T496" i="6"/>
  <c r="P496" i="6"/>
  <c r="D496" i="6"/>
  <c r="C496" i="6"/>
  <c r="B496" i="6"/>
  <c r="T495" i="6"/>
  <c r="P495" i="6"/>
  <c r="D495" i="6"/>
  <c r="C495" i="6"/>
  <c r="B495" i="6"/>
  <c r="T494" i="6"/>
  <c r="P494" i="6"/>
  <c r="D494" i="6"/>
  <c r="C494" i="6"/>
  <c r="B494" i="6"/>
  <c r="T493" i="6"/>
  <c r="P493" i="6"/>
  <c r="D493" i="6"/>
  <c r="C493" i="6"/>
  <c r="B493" i="6"/>
  <c r="T492" i="6"/>
  <c r="P492" i="6"/>
  <c r="D492" i="6"/>
  <c r="C492" i="6"/>
  <c r="B492" i="6"/>
  <c r="T491" i="6"/>
  <c r="P491" i="6"/>
  <c r="D491" i="6"/>
  <c r="C491" i="6"/>
  <c r="B491" i="6"/>
  <c r="T490" i="6"/>
  <c r="P490" i="6"/>
  <c r="D490" i="6"/>
  <c r="C490" i="6"/>
  <c r="B490" i="6"/>
  <c r="T489" i="6"/>
  <c r="P489" i="6"/>
  <c r="D489" i="6"/>
  <c r="C489" i="6"/>
  <c r="B489" i="6"/>
  <c r="T488" i="6"/>
  <c r="P488" i="6"/>
  <c r="D488" i="6"/>
  <c r="C488" i="6"/>
  <c r="B488" i="6"/>
  <c r="T487" i="6"/>
  <c r="P487" i="6"/>
  <c r="D487" i="6"/>
  <c r="C487" i="6"/>
  <c r="B487" i="6"/>
  <c r="T486" i="6"/>
  <c r="P486" i="6"/>
  <c r="D486" i="6"/>
  <c r="C486" i="6"/>
  <c r="B486" i="6"/>
  <c r="T485" i="6"/>
  <c r="P485" i="6"/>
  <c r="D485" i="6"/>
  <c r="C485" i="6"/>
  <c r="B485" i="6"/>
  <c r="T484" i="6"/>
  <c r="P484" i="6"/>
  <c r="D484" i="6"/>
  <c r="C484" i="6"/>
  <c r="B484" i="6"/>
  <c r="T483" i="6"/>
  <c r="P483" i="6"/>
  <c r="D483" i="6"/>
  <c r="C483" i="6"/>
  <c r="B483" i="6"/>
  <c r="T482" i="6"/>
  <c r="P482" i="6"/>
  <c r="D482" i="6"/>
  <c r="C482" i="6"/>
  <c r="B482" i="6"/>
  <c r="T481" i="6"/>
  <c r="P481" i="6"/>
  <c r="D481" i="6"/>
  <c r="C481" i="6"/>
  <c r="B481" i="6"/>
  <c r="T480" i="6"/>
  <c r="P480" i="6"/>
  <c r="D480" i="6"/>
  <c r="C480" i="6"/>
  <c r="B480" i="6"/>
  <c r="T479" i="6"/>
  <c r="P479" i="6"/>
  <c r="D479" i="6"/>
  <c r="C479" i="6"/>
  <c r="B479" i="6"/>
  <c r="T478" i="6"/>
  <c r="P478" i="6"/>
  <c r="D478" i="6"/>
  <c r="C478" i="6"/>
  <c r="B478" i="6"/>
  <c r="T477" i="6"/>
  <c r="P477" i="6"/>
  <c r="D477" i="6"/>
  <c r="C477" i="6"/>
  <c r="B477" i="6"/>
  <c r="T476" i="6"/>
  <c r="P476" i="6"/>
  <c r="D476" i="6"/>
  <c r="C476" i="6"/>
  <c r="B476" i="6"/>
  <c r="T475" i="6"/>
  <c r="P475" i="6"/>
  <c r="D475" i="6"/>
  <c r="C475" i="6"/>
  <c r="B475" i="6"/>
  <c r="T474" i="6"/>
  <c r="P474" i="6"/>
  <c r="D474" i="6"/>
  <c r="C474" i="6"/>
  <c r="B474" i="6"/>
  <c r="T473" i="6"/>
  <c r="P473" i="6"/>
  <c r="D473" i="6"/>
  <c r="C473" i="6"/>
  <c r="B473" i="6"/>
  <c r="T472" i="6"/>
  <c r="P472" i="6"/>
  <c r="D472" i="6"/>
  <c r="C472" i="6"/>
  <c r="B472" i="6"/>
  <c r="T471" i="6"/>
  <c r="P471" i="6"/>
  <c r="D471" i="6"/>
  <c r="C471" i="6"/>
  <c r="B471" i="6"/>
  <c r="T470" i="6"/>
  <c r="P470" i="6"/>
  <c r="D470" i="6"/>
  <c r="C470" i="6"/>
  <c r="B470" i="6"/>
  <c r="T469" i="6"/>
  <c r="P469" i="6"/>
  <c r="D469" i="6"/>
  <c r="C469" i="6"/>
  <c r="B469" i="6"/>
  <c r="T468" i="6"/>
  <c r="P468" i="6"/>
  <c r="D468" i="6"/>
  <c r="C468" i="6"/>
  <c r="B468" i="6"/>
  <c r="T467" i="6"/>
  <c r="P467" i="6"/>
  <c r="D467" i="6"/>
  <c r="C467" i="6"/>
  <c r="B467" i="6"/>
  <c r="T466" i="6"/>
  <c r="P466" i="6"/>
  <c r="D466" i="6"/>
  <c r="C466" i="6"/>
  <c r="B466" i="6"/>
  <c r="T465" i="6"/>
  <c r="P465" i="6"/>
  <c r="D465" i="6"/>
  <c r="C465" i="6"/>
  <c r="B465" i="6"/>
  <c r="T464" i="6"/>
  <c r="P464" i="6"/>
  <c r="D464" i="6"/>
  <c r="C464" i="6"/>
  <c r="B464" i="6"/>
  <c r="T463" i="6"/>
  <c r="P463" i="6"/>
  <c r="D463" i="6"/>
  <c r="C463" i="6"/>
  <c r="B463" i="6"/>
  <c r="T462" i="6"/>
  <c r="P462" i="6"/>
  <c r="D462" i="6"/>
  <c r="C462" i="6"/>
  <c r="B462" i="6"/>
  <c r="T461" i="6"/>
  <c r="P461" i="6"/>
  <c r="D461" i="6"/>
  <c r="C461" i="6"/>
  <c r="B461" i="6"/>
  <c r="T460" i="6"/>
  <c r="P460" i="6"/>
  <c r="D460" i="6"/>
  <c r="C460" i="6"/>
  <c r="B460" i="6"/>
  <c r="T459" i="6"/>
  <c r="P459" i="6"/>
  <c r="D459" i="6"/>
  <c r="C459" i="6"/>
  <c r="B459" i="6"/>
  <c r="T458" i="6"/>
  <c r="P458" i="6"/>
  <c r="D458" i="6"/>
  <c r="C458" i="6"/>
  <c r="B458" i="6"/>
  <c r="T457" i="6"/>
  <c r="P457" i="6"/>
  <c r="D457" i="6"/>
  <c r="C457" i="6"/>
  <c r="B457" i="6"/>
  <c r="T456" i="6"/>
  <c r="P456" i="6"/>
  <c r="D456" i="6"/>
  <c r="C456" i="6"/>
  <c r="B456" i="6"/>
  <c r="T455" i="6"/>
  <c r="P455" i="6"/>
  <c r="D455" i="6"/>
  <c r="C455" i="6"/>
  <c r="B455" i="6"/>
  <c r="T454" i="6"/>
  <c r="P454" i="6"/>
  <c r="D454" i="6"/>
  <c r="C454" i="6"/>
  <c r="B454" i="6"/>
  <c r="T453" i="6"/>
  <c r="P453" i="6"/>
  <c r="D453" i="6"/>
  <c r="C453" i="6"/>
  <c r="B453" i="6"/>
  <c r="T452" i="6"/>
  <c r="P452" i="6"/>
  <c r="D452" i="6"/>
  <c r="C452" i="6"/>
  <c r="B452" i="6"/>
  <c r="T451" i="6"/>
  <c r="P451" i="6"/>
  <c r="D451" i="6"/>
  <c r="C451" i="6"/>
  <c r="B451" i="6"/>
  <c r="T450" i="6"/>
  <c r="P450" i="6"/>
  <c r="D450" i="6"/>
  <c r="C450" i="6"/>
  <c r="B450" i="6"/>
  <c r="T449" i="6"/>
  <c r="P449" i="6"/>
  <c r="D449" i="6"/>
  <c r="C449" i="6"/>
  <c r="B449" i="6"/>
  <c r="T448" i="6"/>
  <c r="P448" i="6"/>
  <c r="D448" i="6"/>
  <c r="C448" i="6"/>
  <c r="B448" i="6"/>
  <c r="T447" i="6"/>
  <c r="P447" i="6"/>
  <c r="D447" i="6"/>
  <c r="C447" i="6"/>
  <c r="B447" i="6"/>
  <c r="T446" i="6"/>
  <c r="P446" i="6"/>
  <c r="D446" i="6"/>
  <c r="C446" i="6"/>
  <c r="B446" i="6"/>
  <c r="T445" i="6"/>
  <c r="P445" i="6"/>
  <c r="D445" i="6"/>
  <c r="C445" i="6"/>
  <c r="B445" i="6"/>
  <c r="T444" i="6"/>
  <c r="P444" i="6"/>
  <c r="D444" i="6"/>
  <c r="C444" i="6"/>
  <c r="B444" i="6"/>
  <c r="T443" i="6"/>
  <c r="P443" i="6"/>
  <c r="D443" i="6"/>
  <c r="C443" i="6"/>
  <c r="B443" i="6"/>
  <c r="T442" i="6"/>
  <c r="P442" i="6"/>
  <c r="D442" i="6"/>
  <c r="C442" i="6"/>
  <c r="B442" i="6"/>
  <c r="T441" i="6"/>
  <c r="P441" i="6"/>
  <c r="D441" i="6"/>
  <c r="C441" i="6"/>
  <c r="B441" i="6"/>
  <c r="T440" i="6"/>
  <c r="P440" i="6"/>
  <c r="D440" i="6"/>
  <c r="C440" i="6"/>
  <c r="B440" i="6"/>
  <c r="T439" i="6"/>
  <c r="P439" i="6"/>
  <c r="D439" i="6"/>
  <c r="C439" i="6"/>
  <c r="B439" i="6"/>
  <c r="T438" i="6"/>
  <c r="P438" i="6"/>
  <c r="D438" i="6"/>
  <c r="C438" i="6"/>
  <c r="B438" i="6"/>
  <c r="T437" i="6"/>
  <c r="P437" i="6"/>
  <c r="D437" i="6"/>
  <c r="C437" i="6"/>
  <c r="B437" i="6"/>
  <c r="T436" i="6"/>
  <c r="P436" i="6"/>
  <c r="D436" i="6"/>
  <c r="C436" i="6"/>
  <c r="B436" i="6"/>
  <c r="T435" i="6"/>
  <c r="P435" i="6"/>
  <c r="D435" i="6"/>
  <c r="C435" i="6"/>
  <c r="B435" i="6"/>
  <c r="T434" i="6"/>
  <c r="P434" i="6"/>
  <c r="D434" i="6"/>
  <c r="C434" i="6"/>
  <c r="B434" i="6"/>
  <c r="T433" i="6"/>
  <c r="P433" i="6"/>
  <c r="D433" i="6"/>
  <c r="C433" i="6"/>
  <c r="B433" i="6"/>
  <c r="T432" i="6"/>
  <c r="P432" i="6"/>
  <c r="D432" i="6"/>
  <c r="C432" i="6"/>
  <c r="B432" i="6"/>
  <c r="T431" i="6"/>
  <c r="P431" i="6"/>
  <c r="D431" i="6"/>
  <c r="C431" i="6"/>
  <c r="B431" i="6"/>
  <c r="T430" i="6"/>
  <c r="P430" i="6"/>
  <c r="D430" i="6"/>
  <c r="C430" i="6"/>
  <c r="B430" i="6"/>
  <c r="T429" i="6"/>
  <c r="P429" i="6"/>
  <c r="D429" i="6"/>
  <c r="C429" i="6"/>
  <c r="B429" i="6"/>
  <c r="T428" i="6"/>
  <c r="P428" i="6"/>
  <c r="D428" i="6"/>
  <c r="C428" i="6"/>
  <c r="B428" i="6"/>
  <c r="T427" i="6"/>
  <c r="P427" i="6"/>
  <c r="D427" i="6"/>
  <c r="C427" i="6"/>
  <c r="B427" i="6"/>
  <c r="T426" i="6"/>
  <c r="P426" i="6"/>
  <c r="D426" i="6"/>
  <c r="C426" i="6"/>
  <c r="B426" i="6"/>
  <c r="T425" i="6"/>
  <c r="P425" i="6"/>
  <c r="D425" i="6"/>
  <c r="C425" i="6"/>
  <c r="B425" i="6"/>
  <c r="T424" i="6"/>
  <c r="P424" i="6"/>
  <c r="D424" i="6"/>
  <c r="C424" i="6"/>
  <c r="B424" i="6"/>
  <c r="T423" i="6"/>
  <c r="P423" i="6"/>
  <c r="D423" i="6"/>
  <c r="C423" i="6"/>
  <c r="B423" i="6"/>
  <c r="T422" i="6"/>
  <c r="P422" i="6"/>
  <c r="D422" i="6"/>
  <c r="C422" i="6"/>
  <c r="B422" i="6"/>
  <c r="T421" i="6"/>
  <c r="P421" i="6"/>
  <c r="D421" i="6"/>
  <c r="C421" i="6"/>
  <c r="B421" i="6"/>
  <c r="T420" i="6"/>
  <c r="P420" i="6"/>
  <c r="D420" i="6"/>
  <c r="C420" i="6"/>
  <c r="B420" i="6"/>
  <c r="T419" i="6"/>
  <c r="P419" i="6"/>
  <c r="D419" i="6"/>
  <c r="C419" i="6"/>
  <c r="B419" i="6"/>
  <c r="T418" i="6"/>
  <c r="P418" i="6"/>
  <c r="D418" i="6"/>
  <c r="C418" i="6"/>
  <c r="B418" i="6"/>
  <c r="T417" i="6"/>
  <c r="P417" i="6"/>
  <c r="D417" i="6"/>
  <c r="C417" i="6"/>
  <c r="B417" i="6"/>
  <c r="T416" i="6"/>
  <c r="P416" i="6"/>
  <c r="D416" i="6"/>
  <c r="C416" i="6"/>
  <c r="B416" i="6"/>
  <c r="T415" i="6"/>
  <c r="P415" i="6"/>
  <c r="D415" i="6"/>
  <c r="C415" i="6"/>
  <c r="B415" i="6"/>
  <c r="T414" i="6"/>
  <c r="P414" i="6"/>
  <c r="D414" i="6"/>
  <c r="C414" i="6"/>
  <c r="B414" i="6"/>
  <c r="T413" i="6"/>
  <c r="P413" i="6"/>
  <c r="D413" i="6"/>
  <c r="C413" i="6"/>
  <c r="B413" i="6"/>
  <c r="T412" i="6"/>
  <c r="P412" i="6"/>
  <c r="D412" i="6"/>
  <c r="C412" i="6"/>
  <c r="B412" i="6"/>
  <c r="T411" i="6"/>
  <c r="P411" i="6"/>
  <c r="D411" i="6"/>
  <c r="C411" i="6"/>
  <c r="B411" i="6"/>
  <c r="T410" i="6"/>
  <c r="P410" i="6"/>
  <c r="D410" i="6"/>
  <c r="C410" i="6"/>
  <c r="B410" i="6"/>
  <c r="T409" i="6"/>
  <c r="P409" i="6"/>
  <c r="D409" i="6"/>
  <c r="C409" i="6"/>
  <c r="B409" i="6"/>
  <c r="T408" i="6"/>
  <c r="P408" i="6"/>
  <c r="D408" i="6"/>
  <c r="C408" i="6"/>
  <c r="B408" i="6"/>
  <c r="T407" i="6"/>
  <c r="P407" i="6"/>
  <c r="D407" i="6"/>
  <c r="C407" i="6"/>
  <c r="B407" i="6"/>
  <c r="T406" i="6"/>
  <c r="P406" i="6"/>
  <c r="D406" i="6"/>
  <c r="C406" i="6"/>
  <c r="B406" i="6"/>
  <c r="T405" i="6"/>
  <c r="P405" i="6"/>
  <c r="D405" i="6"/>
  <c r="C405" i="6"/>
  <c r="B405" i="6"/>
  <c r="T404" i="6"/>
  <c r="P404" i="6"/>
  <c r="D404" i="6"/>
  <c r="C404" i="6"/>
  <c r="B404" i="6"/>
  <c r="T403" i="6"/>
  <c r="P403" i="6"/>
  <c r="D403" i="6"/>
  <c r="C403" i="6"/>
  <c r="B403" i="6"/>
  <c r="T402" i="6"/>
  <c r="P402" i="6"/>
  <c r="D402" i="6"/>
  <c r="C402" i="6"/>
  <c r="B402" i="6"/>
  <c r="T401" i="6"/>
  <c r="P401" i="6"/>
  <c r="D401" i="6"/>
  <c r="C401" i="6"/>
  <c r="B401" i="6"/>
  <c r="T400" i="6"/>
  <c r="P400" i="6"/>
  <c r="D400" i="6"/>
  <c r="C400" i="6"/>
  <c r="B400" i="6"/>
  <c r="T399" i="6"/>
  <c r="P399" i="6"/>
  <c r="D399" i="6"/>
  <c r="C399" i="6"/>
  <c r="B399" i="6"/>
  <c r="T398" i="6"/>
  <c r="P398" i="6"/>
  <c r="D398" i="6"/>
  <c r="C398" i="6"/>
  <c r="B398" i="6"/>
  <c r="T397" i="6"/>
  <c r="P397" i="6"/>
  <c r="D397" i="6"/>
  <c r="C397" i="6"/>
  <c r="B397" i="6"/>
  <c r="T396" i="6"/>
  <c r="P396" i="6"/>
  <c r="D396" i="6"/>
  <c r="C396" i="6"/>
  <c r="B396" i="6"/>
  <c r="T395" i="6"/>
  <c r="P395" i="6"/>
  <c r="D395" i="6"/>
  <c r="C395" i="6"/>
  <c r="B395" i="6"/>
  <c r="T394" i="6"/>
  <c r="P394" i="6"/>
  <c r="D394" i="6"/>
  <c r="C394" i="6"/>
  <c r="B394" i="6"/>
  <c r="T393" i="6"/>
  <c r="P393" i="6"/>
  <c r="D393" i="6"/>
  <c r="C393" i="6"/>
  <c r="B393" i="6"/>
  <c r="T392" i="6"/>
  <c r="P392" i="6"/>
  <c r="D392" i="6"/>
  <c r="C392" i="6"/>
  <c r="B392" i="6"/>
  <c r="T391" i="6"/>
  <c r="P391" i="6"/>
  <c r="D391" i="6"/>
  <c r="C391" i="6"/>
  <c r="B391" i="6"/>
  <c r="T390" i="6"/>
  <c r="P390" i="6"/>
  <c r="D390" i="6"/>
  <c r="C390" i="6"/>
  <c r="B390" i="6"/>
  <c r="T389" i="6"/>
  <c r="P389" i="6"/>
  <c r="D389" i="6"/>
  <c r="C389" i="6"/>
  <c r="B389" i="6"/>
  <c r="T388" i="6"/>
  <c r="P388" i="6"/>
  <c r="D388" i="6"/>
  <c r="C388" i="6"/>
  <c r="B388" i="6"/>
  <c r="T387" i="6"/>
  <c r="P387" i="6"/>
  <c r="D387" i="6"/>
  <c r="C387" i="6"/>
  <c r="B387" i="6"/>
  <c r="T386" i="6"/>
  <c r="P386" i="6"/>
  <c r="D386" i="6"/>
  <c r="C386" i="6"/>
  <c r="B386" i="6"/>
  <c r="T385" i="6"/>
  <c r="P385" i="6"/>
  <c r="D385" i="6"/>
  <c r="C385" i="6"/>
  <c r="B385" i="6"/>
  <c r="T384" i="6"/>
  <c r="P384" i="6"/>
  <c r="D384" i="6"/>
  <c r="C384" i="6"/>
  <c r="B384" i="6"/>
  <c r="T383" i="6"/>
  <c r="P383" i="6"/>
  <c r="D383" i="6"/>
  <c r="C383" i="6"/>
  <c r="B383" i="6"/>
  <c r="T382" i="6"/>
  <c r="P382" i="6"/>
  <c r="D382" i="6"/>
  <c r="C382" i="6"/>
  <c r="B382" i="6"/>
  <c r="T381" i="6"/>
  <c r="P381" i="6"/>
  <c r="D381" i="6"/>
  <c r="C381" i="6"/>
  <c r="B381" i="6"/>
  <c r="T380" i="6"/>
  <c r="P380" i="6"/>
  <c r="D380" i="6"/>
  <c r="C380" i="6"/>
  <c r="B380" i="6"/>
  <c r="T379" i="6"/>
  <c r="P379" i="6"/>
  <c r="D379" i="6"/>
  <c r="C379" i="6"/>
  <c r="B379" i="6"/>
  <c r="T378" i="6"/>
  <c r="P378" i="6"/>
  <c r="D378" i="6"/>
  <c r="C378" i="6"/>
  <c r="B378" i="6"/>
  <c r="T377" i="6"/>
  <c r="P377" i="6"/>
  <c r="D377" i="6"/>
  <c r="C377" i="6"/>
  <c r="B377" i="6"/>
  <c r="T376" i="6"/>
  <c r="P376" i="6"/>
  <c r="D376" i="6"/>
  <c r="C376" i="6"/>
  <c r="B376" i="6"/>
  <c r="T375" i="6"/>
  <c r="P375" i="6"/>
  <c r="D375" i="6"/>
  <c r="C375" i="6"/>
  <c r="B375" i="6"/>
  <c r="T374" i="6"/>
  <c r="P374" i="6"/>
  <c r="D374" i="6"/>
  <c r="C374" i="6"/>
  <c r="B374" i="6"/>
  <c r="T373" i="6"/>
  <c r="P373" i="6"/>
  <c r="D373" i="6"/>
  <c r="C373" i="6"/>
  <c r="B373" i="6"/>
  <c r="T372" i="6"/>
  <c r="P372" i="6"/>
  <c r="D372" i="6"/>
  <c r="C372" i="6"/>
  <c r="B372" i="6"/>
  <c r="T371" i="6"/>
  <c r="P371" i="6"/>
  <c r="D371" i="6"/>
  <c r="C371" i="6"/>
  <c r="B371" i="6"/>
  <c r="T370" i="6"/>
  <c r="P370" i="6"/>
  <c r="D370" i="6"/>
  <c r="C370" i="6"/>
  <c r="B370" i="6"/>
  <c r="T369" i="6"/>
  <c r="P369" i="6"/>
  <c r="D369" i="6"/>
  <c r="C369" i="6"/>
  <c r="B369" i="6"/>
  <c r="T368" i="6"/>
  <c r="P368" i="6"/>
  <c r="D368" i="6"/>
  <c r="C368" i="6"/>
  <c r="B368" i="6"/>
  <c r="T367" i="6"/>
  <c r="P367" i="6"/>
  <c r="D367" i="6"/>
  <c r="C367" i="6"/>
  <c r="B367" i="6"/>
  <c r="T366" i="6"/>
  <c r="P366" i="6"/>
  <c r="D366" i="6"/>
  <c r="C366" i="6"/>
  <c r="B366" i="6"/>
  <c r="T365" i="6"/>
  <c r="P365" i="6"/>
  <c r="D365" i="6"/>
  <c r="C365" i="6"/>
  <c r="B365" i="6"/>
  <c r="T364" i="6"/>
  <c r="P364" i="6"/>
  <c r="D364" i="6"/>
  <c r="C364" i="6"/>
  <c r="B364" i="6"/>
  <c r="T363" i="6"/>
  <c r="P363" i="6"/>
  <c r="D363" i="6"/>
  <c r="C363" i="6"/>
  <c r="B363" i="6"/>
  <c r="T362" i="6"/>
  <c r="P362" i="6"/>
  <c r="D362" i="6"/>
  <c r="C362" i="6"/>
  <c r="B362" i="6"/>
  <c r="T361" i="6"/>
  <c r="P361" i="6"/>
  <c r="D361" i="6"/>
  <c r="C361" i="6"/>
  <c r="B361" i="6"/>
  <c r="T360" i="6"/>
  <c r="P360" i="6"/>
  <c r="D360" i="6"/>
  <c r="C360" i="6"/>
  <c r="B360" i="6"/>
  <c r="T359" i="6"/>
  <c r="P359" i="6"/>
  <c r="D359" i="6"/>
  <c r="C359" i="6"/>
  <c r="B359" i="6"/>
  <c r="T358" i="6"/>
  <c r="P358" i="6"/>
  <c r="D358" i="6"/>
  <c r="C358" i="6"/>
  <c r="B358" i="6"/>
  <c r="T357" i="6"/>
  <c r="P357" i="6"/>
  <c r="D357" i="6"/>
  <c r="C357" i="6"/>
  <c r="B357" i="6"/>
  <c r="T356" i="6"/>
  <c r="P356" i="6"/>
  <c r="D356" i="6"/>
  <c r="C356" i="6"/>
  <c r="B356" i="6"/>
  <c r="T355" i="6"/>
  <c r="P355" i="6"/>
  <c r="D355" i="6"/>
  <c r="C355" i="6"/>
  <c r="B355" i="6"/>
  <c r="T354" i="6"/>
  <c r="P354" i="6"/>
  <c r="D354" i="6"/>
  <c r="C354" i="6"/>
  <c r="B354" i="6"/>
  <c r="T353" i="6"/>
  <c r="P353" i="6"/>
  <c r="D353" i="6"/>
  <c r="C353" i="6"/>
  <c r="B353" i="6"/>
  <c r="T352" i="6"/>
  <c r="P352" i="6"/>
  <c r="D352" i="6"/>
  <c r="C352" i="6"/>
  <c r="B352" i="6"/>
  <c r="T351" i="6"/>
  <c r="P351" i="6"/>
  <c r="D351" i="6"/>
  <c r="C351" i="6"/>
  <c r="B351" i="6"/>
  <c r="T350" i="6"/>
  <c r="P350" i="6"/>
  <c r="D350" i="6"/>
  <c r="C350" i="6"/>
  <c r="B350" i="6"/>
  <c r="T349" i="6"/>
  <c r="P349" i="6"/>
  <c r="D349" i="6"/>
  <c r="C349" i="6"/>
  <c r="B349" i="6"/>
  <c r="T348" i="6"/>
  <c r="P348" i="6"/>
  <c r="D348" i="6"/>
  <c r="C348" i="6"/>
  <c r="B348" i="6"/>
  <c r="T347" i="6"/>
  <c r="P347" i="6"/>
  <c r="D347" i="6"/>
  <c r="C347" i="6"/>
  <c r="B347" i="6"/>
  <c r="T346" i="6"/>
  <c r="P346" i="6"/>
  <c r="D346" i="6"/>
  <c r="C346" i="6"/>
  <c r="B346" i="6"/>
  <c r="T345" i="6"/>
  <c r="P345" i="6"/>
  <c r="D345" i="6"/>
  <c r="C345" i="6"/>
  <c r="B345" i="6"/>
  <c r="T344" i="6"/>
  <c r="P344" i="6"/>
  <c r="D344" i="6"/>
  <c r="C344" i="6"/>
  <c r="B344" i="6"/>
  <c r="T343" i="6"/>
  <c r="P343" i="6"/>
  <c r="D343" i="6"/>
  <c r="C343" i="6"/>
  <c r="B343" i="6"/>
  <c r="T342" i="6"/>
  <c r="P342" i="6"/>
  <c r="D342" i="6"/>
  <c r="C342" i="6"/>
  <c r="B342" i="6"/>
  <c r="T341" i="6"/>
  <c r="P341" i="6"/>
  <c r="D341" i="6"/>
  <c r="C341" i="6"/>
  <c r="B341" i="6"/>
  <c r="T340" i="6"/>
  <c r="P340" i="6"/>
  <c r="D340" i="6"/>
  <c r="C340" i="6"/>
  <c r="B340" i="6"/>
  <c r="T339" i="6"/>
  <c r="P339" i="6"/>
  <c r="D339" i="6"/>
  <c r="C339" i="6"/>
  <c r="B339" i="6"/>
  <c r="T338" i="6"/>
  <c r="P338" i="6"/>
  <c r="D338" i="6"/>
  <c r="C338" i="6"/>
  <c r="B338" i="6"/>
  <c r="T337" i="6"/>
  <c r="P337" i="6"/>
  <c r="D337" i="6"/>
  <c r="C337" i="6"/>
  <c r="B337" i="6"/>
  <c r="T336" i="6"/>
  <c r="P336" i="6"/>
  <c r="D336" i="6"/>
  <c r="C336" i="6"/>
  <c r="B336" i="6"/>
  <c r="T335" i="6"/>
  <c r="P335" i="6"/>
  <c r="D335" i="6"/>
  <c r="C335" i="6"/>
  <c r="B335" i="6"/>
  <c r="T334" i="6"/>
  <c r="P334" i="6"/>
  <c r="D334" i="6"/>
  <c r="C334" i="6"/>
  <c r="B334" i="6"/>
  <c r="T333" i="6"/>
  <c r="P333" i="6"/>
  <c r="D333" i="6"/>
  <c r="C333" i="6"/>
  <c r="B333" i="6"/>
  <c r="T332" i="6"/>
  <c r="P332" i="6"/>
  <c r="D332" i="6"/>
  <c r="C332" i="6"/>
  <c r="B332" i="6"/>
  <c r="T331" i="6"/>
  <c r="P331" i="6"/>
  <c r="D331" i="6"/>
  <c r="C331" i="6"/>
  <c r="B331" i="6"/>
  <c r="T330" i="6"/>
  <c r="P330" i="6"/>
  <c r="D330" i="6"/>
  <c r="C330" i="6"/>
  <c r="B330" i="6"/>
  <c r="T329" i="6"/>
  <c r="P329" i="6"/>
  <c r="D329" i="6"/>
  <c r="C329" i="6"/>
  <c r="B329" i="6"/>
  <c r="T328" i="6"/>
  <c r="P328" i="6"/>
  <c r="D328" i="6"/>
  <c r="C328" i="6"/>
  <c r="B328" i="6"/>
  <c r="T327" i="6"/>
  <c r="P327" i="6"/>
  <c r="D327" i="6"/>
  <c r="C327" i="6"/>
  <c r="B327" i="6"/>
  <c r="T326" i="6"/>
  <c r="P326" i="6"/>
  <c r="D326" i="6"/>
  <c r="C326" i="6"/>
  <c r="B326" i="6"/>
  <c r="T325" i="6"/>
  <c r="P325" i="6"/>
  <c r="D325" i="6"/>
  <c r="C325" i="6"/>
  <c r="B325" i="6"/>
  <c r="T324" i="6"/>
  <c r="P324" i="6"/>
  <c r="D324" i="6"/>
  <c r="C324" i="6"/>
  <c r="B324" i="6"/>
  <c r="T323" i="6"/>
  <c r="P323" i="6"/>
  <c r="D323" i="6"/>
  <c r="C323" i="6"/>
  <c r="B323" i="6"/>
  <c r="T322" i="6"/>
  <c r="P322" i="6"/>
  <c r="D322" i="6"/>
  <c r="C322" i="6"/>
  <c r="B322" i="6"/>
  <c r="T321" i="6"/>
  <c r="P321" i="6"/>
  <c r="D321" i="6"/>
  <c r="C321" i="6"/>
  <c r="B321" i="6"/>
  <c r="T320" i="6"/>
  <c r="P320" i="6"/>
  <c r="D320" i="6"/>
  <c r="C320" i="6"/>
  <c r="B320" i="6"/>
  <c r="T319" i="6"/>
  <c r="P319" i="6"/>
  <c r="D319" i="6"/>
  <c r="C319" i="6"/>
  <c r="B319" i="6"/>
  <c r="T318" i="6"/>
  <c r="P318" i="6"/>
  <c r="D318" i="6"/>
  <c r="C318" i="6"/>
  <c r="B318" i="6"/>
  <c r="T317" i="6"/>
  <c r="P317" i="6"/>
  <c r="D317" i="6"/>
  <c r="C317" i="6"/>
  <c r="B317" i="6"/>
  <c r="T316" i="6"/>
  <c r="P316" i="6"/>
  <c r="D316" i="6"/>
  <c r="C316" i="6"/>
  <c r="B316" i="6"/>
  <c r="T315" i="6"/>
  <c r="P315" i="6"/>
  <c r="D315" i="6"/>
  <c r="C315" i="6"/>
  <c r="B315" i="6"/>
  <c r="T314" i="6"/>
  <c r="P314" i="6"/>
  <c r="D314" i="6"/>
  <c r="C314" i="6"/>
  <c r="B314" i="6"/>
  <c r="T313" i="6"/>
  <c r="P313" i="6"/>
  <c r="D313" i="6"/>
  <c r="C313" i="6"/>
  <c r="B313" i="6"/>
  <c r="T312" i="6"/>
  <c r="P312" i="6"/>
  <c r="D312" i="6"/>
  <c r="C312" i="6"/>
  <c r="B312" i="6"/>
  <c r="T311" i="6"/>
  <c r="P311" i="6"/>
  <c r="D311" i="6"/>
  <c r="C311" i="6"/>
  <c r="B311" i="6"/>
  <c r="T310" i="6"/>
  <c r="P310" i="6"/>
  <c r="D310" i="6"/>
  <c r="C310" i="6"/>
  <c r="B310" i="6"/>
  <c r="T309" i="6"/>
  <c r="P309" i="6"/>
  <c r="D309" i="6"/>
  <c r="C309" i="6"/>
  <c r="B309" i="6"/>
  <c r="T308" i="6"/>
  <c r="P308" i="6"/>
  <c r="D308" i="6"/>
  <c r="C308" i="6"/>
  <c r="B308" i="6"/>
  <c r="T307" i="6"/>
  <c r="P307" i="6"/>
  <c r="D307" i="6"/>
  <c r="C307" i="6"/>
  <c r="B307" i="6"/>
  <c r="T306" i="6"/>
  <c r="P306" i="6"/>
  <c r="D306" i="6"/>
  <c r="C306" i="6"/>
  <c r="B306" i="6"/>
  <c r="T305" i="6"/>
  <c r="P305" i="6"/>
  <c r="D305" i="6"/>
  <c r="C305" i="6"/>
  <c r="B305" i="6"/>
  <c r="T304" i="6"/>
  <c r="P304" i="6"/>
  <c r="D304" i="6"/>
  <c r="C304" i="6"/>
  <c r="B304" i="6"/>
  <c r="T303" i="6"/>
  <c r="P303" i="6"/>
  <c r="D303" i="6"/>
  <c r="C303" i="6"/>
  <c r="B303" i="6"/>
  <c r="T302" i="6"/>
  <c r="P302" i="6"/>
  <c r="D302" i="6"/>
  <c r="C302" i="6"/>
  <c r="B302" i="6"/>
  <c r="T301" i="6"/>
  <c r="P301" i="6"/>
  <c r="D301" i="6"/>
  <c r="C301" i="6"/>
  <c r="B301" i="6"/>
  <c r="T300" i="6"/>
  <c r="P300" i="6"/>
  <c r="D300" i="6"/>
  <c r="C300" i="6"/>
  <c r="B300" i="6"/>
  <c r="T299" i="6"/>
  <c r="P299" i="6"/>
  <c r="D299" i="6"/>
  <c r="C299" i="6"/>
  <c r="B299" i="6"/>
  <c r="T298" i="6"/>
  <c r="P298" i="6"/>
  <c r="D298" i="6"/>
  <c r="C298" i="6"/>
  <c r="B298" i="6"/>
  <c r="T297" i="6"/>
  <c r="P297" i="6"/>
  <c r="D297" i="6"/>
  <c r="C297" i="6"/>
  <c r="B297" i="6"/>
  <c r="T296" i="6"/>
  <c r="P296" i="6"/>
  <c r="D296" i="6"/>
  <c r="C296" i="6"/>
  <c r="B296" i="6"/>
  <c r="T295" i="6"/>
  <c r="P295" i="6"/>
  <c r="D295" i="6"/>
  <c r="C295" i="6"/>
  <c r="B295" i="6"/>
  <c r="T294" i="6"/>
  <c r="P294" i="6"/>
  <c r="D294" i="6"/>
  <c r="C294" i="6"/>
  <c r="B294" i="6"/>
  <c r="T293" i="6"/>
  <c r="P293" i="6"/>
  <c r="D293" i="6"/>
  <c r="C293" i="6"/>
  <c r="B293" i="6"/>
  <c r="T292" i="6"/>
  <c r="P292" i="6"/>
  <c r="D292" i="6"/>
  <c r="C292" i="6"/>
  <c r="B292" i="6"/>
  <c r="T291" i="6"/>
  <c r="P291" i="6"/>
  <c r="D291" i="6"/>
  <c r="C291" i="6"/>
  <c r="B291" i="6"/>
  <c r="T290" i="6"/>
  <c r="P290" i="6"/>
  <c r="D290" i="6"/>
  <c r="C290" i="6"/>
  <c r="B290" i="6"/>
  <c r="T289" i="6"/>
  <c r="P289" i="6"/>
  <c r="D289" i="6"/>
  <c r="C289" i="6"/>
  <c r="B289" i="6"/>
  <c r="T288" i="6"/>
  <c r="P288" i="6"/>
  <c r="D288" i="6"/>
  <c r="C288" i="6"/>
  <c r="B288" i="6"/>
  <c r="T287" i="6"/>
  <c r="P287" i="6"/>
  <c r="D287" i="6"/>
  <c r="C287" i="6"/>
  <c r="B287" i="6"/>
  <c r="T286" i="6"/>
  <c r="P286" i="6"/>
  <c r="D286" i="6"/>
  <c r="C286" i="6"/>
  <c r="B286" i="6"/>
  <c r="T285" i="6"/>
  <c r="P285" i="6"/>
  <c r="D285" i="6"/>
  <c r="C285" i="6"/>
  <c r="B285" i="6"/>
  <c r="T284" i="6"/>
  <c r="P284" i="6"/>
  <c r="D284" i="6"/>
  <c r="C284" i="6"/>
  <c r="B284" i="6"/>
  <c r="T283" i="6"/>
  <c r="P283" i="6"/>
  <c r="D283" i="6"/>
  <c r="C283" i="6"/>
  <c r="B283" i="6"/>
  <c r="T282" i="6"/>
  <c r="P282" i="6"/>
  <c r="D282" i="6"/>
  <c r="C282" i="6"/>
  <c r="B282" i="6"/>
  <c r="T281" i="6"/>
  <c r="P281" i="6"/>
  <c r="D281" i="6"/>
  <c r="C281" i="6"/>
  <c r="B281" i="6"/>
  <c r="T280" i="6"/>
  <c r="P280" i="6"/>
  <c r="D280" i="6"/>
  <c r="C280" i="6"/>
  <c r="B280" i="6"/>
  <c r="T279" i="6"/>
  <c r="P279" i="6"/>
  <c r="D279" i="6"/>
  <c r="C279" i="6"/>
  <c r="B279" i="6"/>
  <c r="T278" i="6"/>
  <c r="P278" i="6"/>
  <c r="D278" i="6"/>
  <c r="C278" i="6"/>
  <c r="B278" i="6"/>
  <c r="T277" i="6"/>
  <c r="P277" i="6"/>
  <c r="D277" i="6"/>
  <c r="C277" i="6"/>
  <c r="B277" i="6"/>
  <c r="T276" i="6"/>
  <c r="P276" i="6"/>
  <c r="D276" i="6"/>
  <c r="C276" i="6"/>
  <c r="B276" i="6"/>
  <c r="T275" i="6"/>
  <c r="P275" i="6"/>
  <c r="D275" i="6"/>
  <c r="C275" i="6"/>
  <c r="B275" i="6"/>
  <c r="T274" i="6"/>
  <c r="P274" i="6"/>
  <c r="D274" i="6"/>
  <c r="C274" i="6"/>
  <c r="B274" i="6"/>
  <c r="T273" i="6"/>
  <c r="P273" i="6"/>
  <c r="D273" i="6"/>
  <c r="C273" i="6"/>
  <c r="B273" i="6"/>
  <c r="T272" i="6"/>
  <c r="P272" i="6"/>
  <c r="D272" i="6"/>
  <c r="C272" i="6"/>
  <c r="B272" i="6"/>
  <c r="T271" i="6"/>
  <c r="P271" i="6"/>
  <c r="D271" i="6"/>
  <c r="C271" i="6"/>
  <c r="B271" i="6"/>
  <c r="T270" i="6"/>
  <c r="P270" i="6"/>
  <c r="D270" i="6"/>
  <c r="C270" i="6"/>
  <c r="B270" i="6"/>
  <c r="T269" i="6"/>
  <c r="P269" i="6"/>
  <c r="D269" i="6"/>
  <c r="C269" i="6"/>
  <c r="B269" i="6"/>
  <c r="T268" i="6"/>
  <c r="P268" i="6"/>
  <c r="D268" i="6"/>
  <c r="C268" i="6"/>
  <c r="B268" i="6"/>
  <c r="T267" i="6"/>
  <c r="P267" i="6"/>
  <c r="D267" i="6"/>
  <c r="C267" i="6"/>
  <c r="B267" i="6"/>
  <c r="T266" i="6"/>
  <c r="P266" i="6"/>
  <c r="D266" i="6"/>
  <c r="C266" i="6"/>
  <c r="B266" i="6"/>
  <c r="T265" i="6"/>
  <c r="P265" i="6"/>
  <c r="D265" i="6"/>
  <c r="C265" i="6"/>
  <c r="B265" i="6"/>
  <c r="T264" i="6"/>
  <c r="P264" i="6"/>
  <c r="D264" i="6"/>
  <c r="C264" i="6"/>
  <c r="B264" i="6"/>
  <c r="T263" i="6"/>
  <c r="P263" i="6"/>
  <c r="D263" i="6"/>
  <c r="C263" i="6"/>
  <c r="B263" i="6"/>
  <c r="T262" i="6"/>
  <c r="P262" i="6"/>
  <c r="D262" i="6"/>
  <c r="C262" i="6"/>
  <c r="B262" i="6"/>
  <c r="T261" i="6"/>
  <c r="P261" i="6"/>
  <c r="D261" i="6"/>
  <c r="C261" i="6"/>
  <c r="B261" i="6"/>
  <c r="T260" i="6"/>
  <c r="P260" i="6"/>
  <c r="D260" i="6"/>
  <c r="C260" i="6"/>
  <c r="B260" i="6"/>
  <c r="T259" i="6"/>
  <c r="P259" i="6"/>
  <c r="D259" i="6"/>
  <c r="C259" i="6"/>
  <c r="B259" i="6"/>
  <c r="T258" i="6"/>
  <c r="P258" i="6"/>
  <c r="D258" i="6"/>
  <c r="C258" i="6"/>
  <c r="B258" i="6"/>
  <c r="T257" i="6"/>
  <c r="P257" i="6"/>
  <c r="D257" i="6"/>
  <c r="C257" i="6"/>
  <c r="B257" i="6"/>
  <c r="T256" i="6"/>
  <c r="P256" i="6"/>
  <c r="D256" i="6"/>
  <c r="C256" i="6"/>
  <c r="B256" i="6"/>
  <c r="T255" i="6"/>
  <c r="P255" i="6"/>
  <c r="D255" i="6"/>
  <c r="C255" i="6"/>
  <c r="B255" i="6"/>
  <c r="T254" i="6"/>
  <c r="P254" i="6"/>
  <c r="D254" i="6"/>
  <c r="C254" i="6"/>
  <c r="B254" i="6"/>
  <c r="T253" i="6"/>
  <c r="P253" i="6"/>
  <c r="D253" i="6"/>
  <c r="C253" i="6"/>
  <c r="B253" i="6"/>
  <c r="T252" i="6"/>
  <c r="P252" i="6"/>
  <c r="D252" i="6"/>
  <c r="C252" i="6"/>
  <c r="B252" i="6"/>
  <c r="T251" i="6"/>
  <c r="P251" i="6"/>
  <c r="D251" i="6"/>
  <c r="C251" i="6"/>
  <c r="B251" i="6"/>
  <c r="T250" i="6"/>
  <c r="P250" i="6"/>
  <c r="D250" i="6"/>
  <c r="C250" i="6"/>
  <c r="B250" i="6"/>
  <c r="T249" i="6"/>
  <c r="P249" i="6"/>
  <c r="D249" i="6"/>
  <c r="C249" i="6"/>
  <c r="B249" i="6"/>
  <c r="T248" i="6"/>
  <c r="P248" i="6"/>
  <c r="D248" i="6"/>
  <c r="C248" i="6"/>
  <c r="B248" i="6"/>
  <c r="T247" i="6"/>
  <c r="P247" i="6"/>
  <c r="D247" i="6"/>
  <c r="C247" i="6"/>
  <c r="B247" i="6"/>
  <c r="T246" i="6"/>
  <c r="P246" i="6"/>
  <c r="D246" i="6"/>
  <c r="C246" i="6"/>
  <c r="B246" i="6"/>
  <c r="T245" i="6"/>
  <c r="P245" i="6"/>
  <c r="D245" i="6"/>
  <c r="C245" i="6"/>
  <c r="B245" i="6"/>
  <c r="T244" i="6"/>
  <c r="P244" i="6"/>
  <c r="D244" i="6"/>
  <c r="C244" i="6"/>
  <c r="B244" i="6"/>
  <c r="T243" i="6"/>
  <c r="P243" i="6"/>
  <c r="D243" i="6"/>
  <c r="C243" i="6"/>
  <c r="B243" i="6"/>
  <c r="T242" i="6"/>
  <c r="P242" i="6"/>
  <c r="D242" i="6"/>
  <c r="C242" i="6"/>
  <c r="B242" i="6"/>
  <c r="T241" i="6"/>
  <c r="P241" i="6"/>
  <c r="D241" i="6"/>
  <c r="C241" i="6"/>
  <c r="B241" i="6"/>
  <c r="T240" i="6"/>
  <c r="P240" i="6"/>
  <c r="D240" i="6"/>
  <c r="C240" i="6"/>
  <c r="B240" i="6"/>
  <c r="T239" i="6"/>
  <c r="P239" i="6"/>
  <c r="D239" i="6"/>
  <c r="C239" i="6"/>
  <c r="B239" i="6"/>
  <c r="T238" i="6"/>
  <c r="P238" i="6"/>
  <c r="D238" i="6"/>
  <c r="C238" i="6"/>
  <c r="B238" i="6"/>
  <c r="T237" i="6"/>
  <c r="P237" i="6"/>
  <c r="D237" i="6"/>
  <c r="C237" i="6"/>
  <c r="B237" i="6"/>
  <c r="T236" i="6"/>
  <c r="P236" i="6"/>
  <c r="D236" i="6"/>
  <c r="C236" i="6"/>
  <c r="B236" i="6"/>
  <c r="T235" i="6"/>
  <c r="P235" i="6"/>
  <c r="D235" i="6"/>
  <c r="C235" i="6"/>
  <c r="B235" i="6"/>
  <c r="T234" i="6"/>
  <c r="P234" i="6"/>
  <c r="D234" i="6"/>
  <c r="C234" i="6"/>
  <c r="B234" i="6"/>
  <c r="T233" i="6"/>
  <c r="P233" i="6"/>
  <c r="D233" i="6"/>
  <c r="C233" i="6"/>
  <c r="B233" i="6"/>
  <c r="T232" i="6"/>
  <c r="P232" i="6"/>
  <c r="D232" i="6"/>
  <c r="C232" i="6"/>
  <c r="B232" i="6"/>
  <c r="T231" i="6"/>
  <c r="P231" i="6"/>
  <c r="D231" i="6"/>
  <c r="C231" i="6"/>
  <c r="B231" i="6"/>
  <c r="T230" i="6"/>
  <c r="P230" i="6"/>
  <c r="D230" i="6"/>
  <c r="C230" i="6"/>
  <c r="B230" i="6"/>
  <c r="T229" i="6"/>
  <c r="P229" i="6"/>
  <c r="D229" i="6"/>
  <c r="C229" i="6"/>
  <c r="B229" i="6"/>
  <c r="T228" i="6"/>
  <c r="P228" i="6"/>
  <c r="D228" i="6"/>
  <c r="C228" i="6"/>
  <c r="B228" i="6"/>
  <c r="T227" i="6"/>
  <c r="P227" i="6"/>
  <c r="D227" i="6"/>
  <c r="C227" i="6"/>
  <c r="B227" i="6"/>
  <c r="T226" i="6"/>
  <c r="P226" i="6"/>
  <c r="D226" i="6"/>
  <c r="C226" i="6"/>
  <c r="B226" i="6"/>
  <c r="T225" i="6"/>
  <c r="P225" i="6"/>
  <c r="D225" i="6"/>
  <c r="C225" i="6"/>
  <c r="B225" i="6"/>
  <c r="T224" i="6"/>
  <c r="P224" i="6"/>
  <c r="D224" i="6"/>
  <c r="C224" i="6"/>
  <c r="B224" i="6"/>
  <c r="T223" i="6"/>
  <c r="P223" i="6"/>
  <c r="D223" i="6"/>
  <c r="C223" i="6"/>
  <c r="B223" i="6"/>
  <c r="T222" i="6"/>
  <c r="P222" i="6"/>
  <c r="D222" i="6"/>
  <c r="C222" i="6"/>
  <c r="B222" i="6"/>
  <c r="T221" i="6"/>
  <c r="P221" i="6"/>
  <c r="D221" i="6"/>
  <c r="C221" i="6"/>
  <c r="B221" i="6"/>
  <c r="T220" i="6"/>
  <c r="P220" i="6"/>
  <c r="D220" i="6"/>
  <c r="C220" i="6"/>
  <c r="B220" i="6"/>
  <c r="T219" i="6"/>
  <c r="P219" i="6"/>
  <c r="D219" i="6"/>
  <c r="C219" i="6"/>
  <c r="B219" i="6"/>
  <c r="T218" i="6"/>
  <c r="P218" i="6"/>
  <c r="D218" i="6"/>
  <c r="C218" i="6"/>
  <c r="B218" i="6"/>
  <c r="T217" i="6"/>
  <c r="P217" i="6"/>
  <c r="D217" i="6"/>
  <c r="C217" i="6"/>
  <c r="B217" i="6"/>
  <c r="T216" i="6"/>
  <c r="P216" i="6"/>
  <c r="D216" i="6"/>
  <c r="C216" i="6"/>
  <c r="B216" i="6"/>
  <c r="T215" i="6"/>
  <c r="P215" i="6"/>
  <c r="D215" i="6"/>
  <c r="C215" i="6"/>
  <c r="B215" i="6"/>
  <c r="T214" i="6"/>
  <c r="P214" i="6"/>
  <c r="D214" i="6"/>
  <c r="C214" i="6"/>
  <c r="B214" i="6"/>
  <c r="T213" i="6"/>
  <c r="P213" i="6"/>
  <c r="D213" i="6"/>
  <c r="C213" i="6"/>
  <c r="B213" i="6"/>
  <c r="T212" i="6"/>
  <c r="P212" i="6"/>
  <c r="D212" i="6"/>
  <c r="C212" i="6"/>
  <c r="B212" i="6"/>
  <c r="T211" i="6"/>
  <c r="P211" i="6"/>
  <c r="D211" i="6"/>
  <c r="C211" i="6"/>
  <c r="B211" i="6"/>
  <c r="T210" i="6"/>
  <c r="P210" i="6"/>
  <c r="D210" i="6"/>
  <c r="C210" i="6"/>
  <c r="B210" i="6"/>
  <c r="T209" i="6"/>
  <c r="P209" i="6"/>
  <c r="D209" i="6"/>
  <c r="C209" i="6"/>
  <c r="B209" i="6"/>
  <c r="T208" i="6"/>
  <c r="P208" i="6"/>
  <c r="D208" i="6"/>
  <c r="C208" i="6"/>
  <c r="B208" i="6"/>
  <c r="T207" i="6"/>
  <c r="P207" i="6"/>
  <c r="D207" i="6"/>
  <c r="C207" i="6"/>
  <c r="B207" i="6"/>
  <c r="T206" i="6"/>
  <c r="P206" i="6"/>
  <c r="D206" i="6"/>
  <c r="C206" i="6"/>
  <c r="B206" i="6"/>
  <c r="T205" i="6"/>
  <c r="P205" i="6"/>
  <c r="D205" i="6"/>
  <c r="C205" i="6"/>
  <c r="B205" i="6"/>
  <c r="T204" i="6"/>
  <c r="P204" i="6"/>
  <c r="D204" i="6"/>
  <c r="C204" i="6"/>
  <c r="B204" i="6"/>
  <c r="T203" i="6"/>
  <c r="P203" i="6"/>
  <c r="D203" i="6"/>
  <c r="C203" i="6"/>
  <c r="B203" i="6"/>
  <c r="T202" i="6"/>
  <c r="P202" i="6"/>
  <c r="D202" i="6"/>
  <c r="C202" i="6"/>
  <c r="B202" i="6"/>
  <c r="T201" i="6"/>
  <c r="P201" i="6"/>
  <c r="D201" i="6"/>
  <c r="C201" i="6"/>
  <c r="B201" i="6"/>
  <c r="T200" i="6"/>
  <c r="P200" i="6"/>
  <c r="D200" i="6"/>
  <c r="C200" i="6"/>
  <c r="B200" i="6"/>
  <c r="T199" i="6"/>
  <c r="P199" i="6"/>
  <c r="D199" i="6"/>
  <c r="C199" i="6"/>
  <c r="B199" i="6"/>
  <c r="T198" i="6"/>
  <c r="P198" i="6"/>
  <c r="D198" i="6"/>
  <c r="C198" i="6"/>
  <c r="B198" i="6"/>
  <c r="T197" i="6"/>
  <c r="P197" i="6"/>
  <c r="D197" i="6"/>
  <c r="C197" i="6"/>
  <c r="B197" i="6"/>
  <c r="T196" i="6"/>
  <c r="P196" i="6"/>
  <c r="D196" i="6"/>
  <c r="C196" i="6"/>
  <c r="B196" i="6"/>
  <c r="T195" i="6"/>
  <c r="P195" i="6"/>
  <c r="D195" i="6"/>
  <c r="C195" i="6"/>
  <c r="B195" i="6"/>
  <c r="T194" i="6"/>
  <c r="P194" i="6"/>
  <c r="D194" i="6"/>
  <c r="C194" i="6"/>
  <c r="B194" i="6"/>
  <c r="T193" i="6"/>
  <c r="P193" i="6"/>
  <c r="D193" i="6"/>
  <c r="C193" i="6"/>
  <c r="B193" i="6"/>
  <c r="T192" i="6"/>
  <c r="P192" i="6"/>
  <c r="D192" i="6"/>
  <c r="C192" i="6"/>
  <c r="B192" i="6"/>
  <c r="T191" i="6"/>
  <c r="P191" i="6"/>
  <c r="D191" i="6"/>
  <c r="C191" i="6"/>
  <c r="B191" i="6"/>
  <c r="T190" i="6"/>
  <c r="P190" i="6"/>
  <c r="D190" i="6"/>
  <c r="C190" i="6"/>
  <c r="B190" i="6"/>
  <c r="T189" i="6"/>
  <c r="P189" i="6"/>
  <c r="D189" i="6"/>
  <c r="C189" i="6"/>
  <c r="B189" i="6"/>
  <c r="T188" i="6"/>
  <c r="P188" i="6"/>
  <c r="D188" i="6"/>
  <c r="C188" i="6"/>
  <c r="B188" i="6"/>
  <c r="T187" i="6"/>
  <c r="P187" i="6"/>
  <c r="D187" i="6"/>
  <c r="C187" i="6"/>
  <c r="B187" i="6"/>
  <c r="T186" i="6"/>
  <c r="P186" i="6"/>
  <c r="D186" i="6"/>
  <c r="C186" i="6"/>
  <c r="B186" i="6"/>
  <c r="T185" i="6"/>
  <c r="P185" i="6"/>
  <c r="D185" i="6"/>
  <c r="C185" i="6"/>
  <c r="B185" i="6"/>
  <c r="T184" i="6"/>
  <c r="P184" i="6"/>
  <c r="D184" i="6"/>
  <c r="C184" i="6"/>
  <c r="B184" i="6"/>
  <c r="T183" i="6"/>
  <c r="P183" i="6"/>
  <c r="D183" i="6"/>
  <c r="C183" i="6"/>
  <c r="B183" i="6"/>
  <c r="T182" i="6"/>
  <c r="P182" i="6"/>
  <c r="D182" i="6"/>
  <c r="C182" i="6"/>
  <c r="B182" i="6"/>
  <c r="T181" i="6"/>
  <c r="P181" i="6"/>
  <c r="D181" i="6"/>
  <c r="C181" i="6"/>
  <c r="B181" i="6"/>
  <c r="T180" i="6"/>
  <c r="P180" i="6"/>
  <c r="D180" i="6"/>
  <c r="C180" i="6"/>
  <c r="B180" i="6"/>
  <c r="T179" i="6"/>
  <c r="P179" i="6"/>
  <c r="D179" i="6"/>
  <c r="C179" i="6"/>
  <c r="B179" i="6"/>
  <c r="T178" i="6"/>
  <c r="P178" i="6"/>
  <c r="D178" i="6"/>
  <c r="C178" i="6"/>
  <c r="B178" i="6"/>
  <c r="T177" i="6"/>
  <c r="P177" i="6"/>
  <c r="D177" i="6"/>
  <c r="C177" i="6"/>
  <c r="B177" i="6"/>
  <c r="T176" i="6"/>
  <c r="P176" i="6"/>
  <c r="D176" i="6"/>
  <c r="C176" i="6"/>
  <c r="B176" i="6"/>
  <c r="T175" i="6"/>
  <c r="P175" i="6"/>
  <c r="D175" i="6"/>
  <c r="C175" i="6"/>
  <c r="B175" i="6"/>
  <c r="T174" i="6"/>
  <c r="P174" i="6"/>
  <c r="D174" i="6"/>
  <c r="C174" i="6"/>
  <c r="B174" i="6"/>
  <c r="T173" i="6"/>
  <c r="P173" i="6"/>
  <c r="D173" i="6"/>
  <c r="C173" i="6"/>
  <c r="B173" i="6"/>
  <c r="T172" i="6"/>
  <c r="P172" i="6"/>
  <c r="D172" i="6"/>
  <c r="C172" i="6"/>
  <c r="B172" i="6"/>
  <c r="T171" i="6"/>
  <c r="P171" i="6"/>
  <c r="D171" i="6"/>
  <c r="C171" i="6"/>
  <c r="B171" i="6"/>
  <c r="T170" i="6"/>
  <c r="P170" i="6"/>
  <c r="D170" i="6"/>
  <c r="C170" i="6"/>
  <c r="B170" i="6"/>
  <c r="T169" i="6"/>
  <c r="P169" i="6"/>
  <c r="D169" i="6"/>
  <c r="C169" i="6"/>
  <c r="B169" i="6"/>
  <c r="T168" i="6"/>
  <c r="P168" i="6"/>
  <c r="D168" i="6"/>
  <c r="C168" i="6"/>
  <c r="B168" i="6"/>
  <c r="T167" i="6"/>
  <c r="P167" i="6"/>
  <c r="D167" i="6"/>
  <c r="C167" i="6"/>
  <c r="B167" i="6"/>
  <c r="T166" i="6"/>
  <c r="P166" i="6"/>
  <c r="D166" i="6"/>
  <c r="C166" i="6"/>
  <c r="B166" i="6"/>
  <c r="T165" i="6"/>
  <c r="P165" i="6"/>
  <c r="D165" i="6"/>
  <c r="C165" i="6"/>
  <c r="B165" i="6"/>
  <c r="T164" i="6"/>
  <c r="P164" i="6"/>
  <c r="D164" i="6"/>
  <c r="C164" i="6"/>
  <c r="B164" i="6"/>
  <c r="T163" i="6"/>
  <c r="P163" i="6"/>
  <c r="D163" i="6"/>
  <c r="C163" i="6"/>
  <c r="B163" i="6"/>
  <c r="T162" i="6"/>
  <c r="P162" i="6"/>
  <c r="D162" i="6"/>
  <c r="C162" i="6"/>
  <c r="B162" i="6"/>
  <c r="T161" i="6"/>
  <c r="P161" i="6"/>
  <c r="D161" i="6"/>
  <c r="C161" i="6"/>
  <c r="B161" i="6"/>
  <c r="T160" i="6"/>
  <c r="P160" i="6"/>
  <c r="D160" i="6"/>
  <c r="C160" i="6"/>
  <c r="B160" i="6"/>
  <c r="T159" i="6"/>
  <c r="P159" i="6"/>
  <c r="D159" i="6"/>
  <c r="C159" i="6"/>
  <c r="B159" i="6"/>
  <c r="T158" i="6"/>
  <c r="P158" i="6"/>
  <c r="D158" i="6"/>
  <c r="C158" i="6"/>
  <c r="B158" i="6"/>
  <c r="T157" i="6"/>
  <c r="P157" i="6"/>
  <c r="D157" i="6"/>
  <c r="C157" i="6"/>
  <c r="B157" i="6"/>
  <c r="T156" i="6"/>
  <c r="P156" i="6"/>
  <c r="D156" i="6"/>
  <c r="C156" i="6"/>
  <c r="B156" i="6"/>
  <c r="T155" i="6"/>
  <c r="P155" i="6"/>
  <c r="D155" i="6"/>
  <c r="C155" i="6"/>
  <c r="B155" i="6"/>
  <c r="T154" i="6"/>
  <c r="P154" i="6"/>
  <c r="D154" i="6"/>
  <c r="C154" i="6"/>
  <c r="B154" i="6"/>
  <c r="T153" i="6"/>
  <c r="P153" i="6"/>
  <c r="D153" i="6"/>
  <c r="C153" i="6"/>
  <c r="B153" i="6"/>
  <c r="T152" i="6"/>
  <c r="P152" i="6"/>
  <c r="D152" i="6"/>
  <c r="C152" i="6"/>
  <c r="B152" i="6"/>
  <c r="T151" i="6"/>
  <c r="P151" i="6"/>
  <c r="D151" i="6"/>
  <c r="C151" i="6"/>
  <c r="B151" i="6"/>
  <c r="T150" i="6"/>
  <c r="P150" i="6"/>
  <c r="D150" i="6"/>
  <c r="C150" i="6"/>
  <c r="B150" i="6"/>
  <c r="T149" i="6"/>
  <c r="P149" i="6"/>
  <c r="D149" i="6"/>
  <c r="C149" i="6"/>
  <c r="B149" i="6"/>
  <c r="T148" i="6"/>
  <c r="P148" i="6"/>
  <c r="D148" i="6"/>
  <c r="C148" i="6"/>
  <c r="B148" i="6"/>
  <c r="T147" i="6"/>
  <c r="P147" i="6"/>
  <c r="D147" i="6"/>
  <c r="C147" i="6"/>
  <c r="B147" i="6"/>
  <c r="T146" i="6"/>
  <c r="P146" i="6"/>
  <c r="D146" i="6"/>
  <c r="C146" i="6"/>
  <c r="B146" i="6"/>
  <c r="T145" i="6"/>
  <c r="P145" i="6"/>
  <c r="D145" i="6"/>
  <c r="C145" i="6"/>
  <c r="B145" i="6"/>
  <c r="T144" i="6"/>
  <c r="P144" i="6"/>
  <c r="D144" i="6"/>
  <c r="C144" i="6"/>
  <c r="B144" i="6"/>
  <c r="T143" i="6"/>
  <c r="P143" i="6"/>
  <c r="D143" i="6"/>
  <c r="C143" i="6"/>
  <c r="B143" i="6"/>
  <c r="T142" i="6"/>
  <c r="P142" i="6"/>
  <c r="D142" i="6"/>
  <c r="C142" i="6"/>
  <c r="B142" i="6"/>
  <c r="T141" i="6"/>
  <c r="P141" i="6"/>
  <c r="D141" i="6"/>
  <c r="C141" i="6"/>
  <c r="B141" i="6"/>
  <c r="T140" i="6"/>
  <c r="P140" i="6"/>
  <c r="D140" i="6"/>
  <c r="C140" i="6"/>
  <c r="B140" i="6"/>
  <c r="T139" i="6"/>
  <c r="P139" i="6"/>
  <c r="D139" i="6"/>
  <c r="C139" i="6"/>
  <c r="B139" i="6"/>
  <c r="T138" i="6"/>
  <c r="P138" i="6"/>
  <c r="D138" i="6"/>
  <c r="C138" i="6"/>
  <c r="B138" i="6"/>
  <c r="T137" i="6"/>
  <c r="P137" i="6"/>
  <c r="D137" i="6"/>
  <c r="C137" i="6"/>
  <c r="B137" i="6"/>
  <c r="T136" i="6"/>
  <c r="P136" i="6"/>
  <c r="D136" i="6"/>
  <c r="C136" i="6"/>
  <c r="B136" i="6"/>
  <c r="T135" i="6"/>
  <c r="P135" i="6"/>
  <c r="D135" i="6"/>
  <c r="C135" i="6"/>
  <c r="B135" i="6"/>
  <c r="T134" i="6"/>
  <c r="P134" i="6"/>
  <c r="D134" i="6"/>
  <c r="C134" i="6"/>
  <c r="B134" i="6"/>
  <c r="T133" i="6"/>
  <c r="P133" i="6"/>
  <c r="D133" i="6"/>
  <c r="C133" i="6"/>
  <c r="B133" i="6"/>
  <c r="T132" i="6"/>
  <c r="P132" i="6"/>
  <c r="D132" i="6"/>
  <c r="C132" i="6"/>
  <c r="B132" i="6"/>
  <c r="T131" i="6"/>
  <c r="P131" i="6"/>
  <c r="D131" i="6"/>
  <c r="C131" i="6"/>
  <c r="B131" i="6"/>
  <c r="T130" i="6"/>
  <c r="P130" i="6"/>
  <c r="D130" i="6"/>
  <c r="C130" i="6"/>
  <c r="B130" i="6"/>
  <c r="T129" i="6"/>
  <c r="P129" i="6"/>
  <c r="D129" i="6"/>
  <c r="C129" i="6"/>
  <c r="B129" i="6"/>
  <c r="T128" i="6"/>
  <c r="P128" i="6"/>
  <c r="D128" i="6"/>
  <c r="C128" i="6"/>
  <c r="B128" i="6"/>
  <c r="T127" i="6"/>
  <c r="P127" i="6"/>
  <c r="D127" i="6"/>
  <c r="C127" i="6"/>
  <c r="B127" i="6"/>
  <c r="T126" i="6"/>
  <c r="P126" i="6"/>
  <c r="D126" i="6"/>
  <c r="C126" i="6"/>
  <c r="B126" i="6"/>
  <c r="T125" i="6"/>
  <c r="P125" i="6"/>
  <c r="D125" i="6"/>
  <c r="C125" i="6"/>
  <c r="B125" i="6"/>
  <c r="T124" i="6"/>
  <c r="P124" i="6"/>
  <c r="D124" i="6"/>
  <c r="C124" i="6"/>
  <c r="B124" i="6"/>
  <c r="T123" i="6"/>
  <c r="P123" i="6"/>
  <c r="D123" i="6"/>
  <c r="C123" i="6"/>
  <c r="B123" i="6"/>
  <c r="T122" i="6"/>
  <c r="P122" i="6"/>
  <c r="D122" i="6"/>
  <c r="C122" i="6"/>
  <c r="B122" i="6"/>
  <c r="T121" i="6"/>
  <c r="P121" i="6"/>
  <c r="D121" i="6"/>
  <c r="C121" i="6"/>
  <c r="B121" i="6"/>
  <c r="T120" i="6"/>
  <c r="P120" i="6"/>
  <c r="D120" i="6"/>
  <c r="C120" i="6"/>
  <c r="B120" i="6"/>
  <c r="T119" i="6"/>
  <c r="P119" i="6"/>
  <c r="D119" i="6"/>
  <c r="C119" i="6"/>
  <c r="B119" i="6"/>
  <c r="T118" i="6"/>
  <c r="P118" i="6"/>
  <c r="D118" i="6"/>
  <c r="C118" i="6"/>
  <c r="B118" i="6"/>
  <c r="T117" i="6"/>
  <c r="P117" i="6"/>
  <c r="D117" i="6"/>
  <c r="C117" i="6"/>
  <c r="B117" i="6"/>
  <c r="T116" i="6"/>
  <c r="P116" i="6"/>
  <c r="D116" i="6"/>
  <c r="C116" i="6"/>
  <c r="B116" i="6"/>
  <c r="T115" i="6"/>
  <c r="P115" i="6"/>
  <c r="D115" i="6"/>
  <c r="C115" i="6"/>
  <c r="B115" i="6"/>
  <c r="T114" i="6"/>
  <c r="P114" i="6"/>
  <c r="D114" i="6"/>
  <c r="C114" i="6"/>
  <c r="B114" i="6"/>
  <c r="T113" i="6"/>
  <c r="P113" i="6"/>
  <c r="D113" i="6"/>
  <c r="C113" i="6"/>
  <c r="B113" i="6"/>
  <c r="T112" i="6"/>
  <c r="P112" i="6"/>
  <c r="D112" i="6"/>
  <c r="C112" i="6"/>
  <c r="B112" i="6"/>
  <c r="T111" i="6"/>
  <c r="P111" i="6"/>
  <c r="D111" i="6"/>
  <c r="C111" i="6"/>
  <c r="B111" i="6"/>
  <c r="T110" i="6"/>
  <c r="P110" i="6"/>
  <c r="D110" i="6"/>
  <c r="C110" i="6"/>
  <c r="B110" i="6"/>
  <c r="T109" i="6"/>
  <c r="P109" i="6"/>
  <c r="D109" i="6"/>
  <c r="C109" i="6"/>
  <c r="B109" i="6"/>
  <c r="T108" i="6"/>
  <c r="P108" i="6"/>
  <c r="D108" i="6"/>
  <c r="C108" i="6"/>
  <c r="B108" i="6"/>
  <c r="T107" i="6"/>
  <c r="P107" i="6"/>
  <c r="D107" i="6"/>
  <c r="C107" i="6"/>
  <c r="B107" i="6"/>
  <c r="T106" i="6"/>
  <c r="P106" i="6"/>
  <c r="D106" i="6"/>
  <c r="C106" i="6"/>
  <c r="B106" i="6"/>
  <c r="T105" i="6"/>
  <c r="P105" i="6"/>
  <c r="D105" i="6"/>
  <c r="C105" i="6"/>
  <c r="B105" i="6"/>
  <c r="T104" i="6"/>
  <c r="P104" i="6"/>
  <c r="D104" i="6"/>
  <c r="C104" i="6"/>
  <c r="B104" i="6"/>
  <c r="T103" i="6"/>
  <c r="P103" i="6"/>
  <c r="D103" i="6"/>
  <c r="C103" i="6"/>
  <c r="B103" i="6"/>
  <c r="T102" i="6"/>
  <c r="P102" i="6"/>
  <c r="D102" i="6"/>
  <c r="C102" i="6"/>
  <c r="B102" i="6"/>
  <c r="T101" i="6"/>
  <c r="P101" i="6"/>
  <c r="D101" i="6"/>
  <c r="C101" i="6"/>
  <c r="B101" i="6"/>
  <c r="T100" i="6"/>
  <c r="P100" i="6"/>
  <c r="D100" i="6"/>
  <c r="C100" i="6"/>
  <c r="B100" i="6"/>
  <c r="T99" i="6"/>
  <c r="P99" i="6"/>
  <c r="D99" i="6"/>
  <c r="C99" i="6"/>
  <c r="B99" i="6"/>
  <c r="T98" i="6"/>
  <c r="P98" i="6"/>
  <c r="D98" i="6"/>
  <c r="C98" i="6"/>
  <c r="B98" i="6"/>
  <c r="T97" i="6"/>
  <c r="P97" i="6"/>
  <c r="D97" i="6"/>
  <c r="C97" i="6"/>
  <c r="B97" i="6"/>
  <c r="T96" i="6"/>
  <c r="P96" i="6"/>
  <c r="D96" i="6"/>
  <c r="C96" i="6"/>
  <c r="B96" i="6"/>
  <c r="T95" i="6"/>
  <c r="P95" i="6"/>
  <c r="D95" i="6"/>
  <c r="C95" i="6"/>
  <c r="B95" i="6"/>
  <c r="T94" i="6"/>
  <c r="P94" i="6"/>
  <c r="D94" i="6"/>
  <c r="C94" i="6"/>
  <c r="B94" i="6"/>
  <c r="T93" i="6"/>
  <c r="P93" i="6"/>
  <c r="D93" i="6"/>
  <c r="C93" i="6"/>
  <c r="B93" i="6"/>
  <c r="T92" i="6"/>
  <c r="P92" i="6"/>
  <c r="D92" i="6"/>
  <c r="C92" i="6"/>
  <c r="B92" i="6"/>
  <c r="T91" i="6"/>
  <c r="P91" i="6"/>
  <c r="D91" i="6"/>
  <c r="C91" i="6"/>
  <c r="B91" i="6"/>
  <c r="T90" i="6"/>
  <c r="P90" i="6"/>
  <c r="D90" i="6"/>
  <c r="C90" i="6"/>
  <c r="B90" i="6"/>
  <c r="T89" i="6"/>
  <c r="P89" i="6"/>
  <c r="D89" i="6"/>
  <c r="C89" i="6"/>
  <c r="B89" i="6"/>
  <c r="T88" i="6"/>
  <c r="P88" i="6"/>
  <c r="D88" i="6"/>
  <c r="C88" i="6"/>
  <c r="B88" i="6"/>
  <c r="T87" i="6"/>
  <c r="P87" i="6"/>
  <c r="D87" i="6"/>
  <c r="C87" i="6"/>
  <c r="B87" i="6"/>
  <c r="T86" i="6"/>
  <c r="P86" i="6"/>
  <c r="D86" i="6"/>
  <c r="C86" i="6"/>
  <c r="B86" i="6"/>
  <c r="T85" i="6"/>
  <c r="P85" i="6"/>
  <c r="D85" i="6"/>
  <c r="C85" i="6"/>
  <c r="B85" i="6"/>
  <c r="T84" i="6"/>
  <c r="P84" i="6"/>
  <c r="D84" i="6"/>
  <c r="C84" i="6"/>
  <c r="B84" i="6"/>
  <c r="T83" i="6"/>
  <c r="P83" i="6"/>
  <c r="D83" i="6"/>
  <c r="C83" i="6"/>
  <c r="B83" i="6"/>
  <c r="T82" i="6"/>
  <c r="P82" i="6"/>
  <c r="D82" i="6"/>
  <c r="C82" i="6"/>
  <c r="B82" i="6"/>
  <c r="T81" i="6"/>
  <c r="P81" i="6"/>
  <c r="D81" i="6"/>
  <c r="C81" i="6"/>
  <c r="B81" i="6"/>
  <c r="T80" i="6"/>
  <c r="P80" i="6"/>
  <c r="D80" i="6"/>
  <c r="C80" i="6"/>
  <c r="B80" i="6"/>
  <c r="T79" i="6"/>
  <c r="P79" i="6"/>
  <c r="D79" i="6"/>
  <c r="C79" i="6"/>
  <c r="B79" i="6"/>
  <c r="T78" i="6"/>
  <c r="P78" i="6"/>
  <c r="D78" i="6"/>
  <c r="C78" i="6"/>
  <c r="B78" i="6"/>
  <c r="T77" i="6"/>
  <c r="P77" i="6"/>
  <c r="D77" i="6"/>
  <c r="C77" i="6"/>
  <c r="B77" i="6"/>
  <c r="T76" i="6"/>
  <c r="P76" i="6"/>
  <c r="D76" i="6"/>
  <c r="C76" i="6"/>
  <c r="B76" i="6"/>
  <c r="T75" i="6"/>
  <c r="P75" i="6"/>
  <c r="D75" i="6"/>
  <c r="C75" i="6"/>
  <c r="B75" i="6"/>
  <c r="T74" i="6"/>
  <c r="P74" i="6"/>
  <c r="D74" i="6"/>
  <c r="C74" i="6"/>
  <c r="B74" i="6"/>
  <c r="T73" i="6"/>
  <c r="P73" i="6"/>
  <c r="D73" i="6"/>
  <c r="C73" i="6"/>
  <c r="B73" i="6"/>
  <c r="T72" i="6"/>
  <c r="P72" i="6"/>
  <c r="D72" i="6"/>
  <c r="C72" i="6"/>
  <c r="B72" i="6"/>
  <c r="T71" i="6"/>
  <c r="P71" i="6"/>
  <c r="D71" i="6"/>
  <c r="C71" i="6"/>
  <c r="B71" i="6"/>
  <c r="T70" i="6"/>
  <c r="P70" i="6"/>
  <c r="D70" i="6"/>
  <c r="C70" i="6"/>
  <c r="B70" i="6"/>
  <c r="T69" i="6"/>
  <c r="P69" i="6"/>
  <c r="D69" i="6"/>
  <c r="C69" i="6"/>
  <c r="B69" i="6"/>
  <c r="T68" i="6"/>
  <c r="P68" i="6"/>
  <c r="D68" i="6"/>
  <c r="C68" i="6"/>
  <c r="B68" i="6"/>
  <c r="T67" i="6"/>
  <c r="P67" i="6"/>
  <c r="D67" i="6"/>
  <c r="C67" i="6"/>
  <c r="B67" i="6"/>
  <c r="T66" i="6"/>
  <c r="P66" i="6"/>
  <c r="D66" i="6"/>
  <c r="C66" i="6"/>
  <c r="B66" i="6"/>
  <c r="T65" i="6"/>
  <c r="P65" i="6"/>
  <c r="D65" i="6"/>
  <c r="C65" i="6"/>
  <c r="B65" i="6"/>
  <c r="T64" i="6"/>
  <c r="P64" i="6"/>
  <c r="D64" i="6"/>
  <c r="C64" i="6"/>
  <c r="B64" i="6"/>
  <c r="T63" i="6"/>
  <c r="P63" i="6"/>
  <c r="D63" i="6"/>
  <c r="C63" i="6"/>
  <c r="B63" i="6"/>
  <c r="T62" i="6"/>
  <c r="P62" i="6"/>
  <c r="D62" i="6"/>
  <c r="C62" i="6"/>
  <c r="B62" i="6"/>
  <c r="T61" i="6"/>
  <c r="P61" i="6"/>
  <c r="D61" i="6"/>
  <c r="C61" i="6"/>
  <c r="B61" i="6"/>
  <c r="T60" i="6"/>
  <c r="P60" i="6"/>
  <c r="D60" i="6"/>
  <c r="C60" i="6"/>
  <c r="B60" i="6"/>
  <c r="T59" i="6"/>
  <c r="P59" i="6"/>
  <c r="D59" i="6"/>
  <c r="C59" i="6"/>
  <c r="B59" i="6"/>
  <c r="T58" i="6"/>
  <c r="P58" i="6"/>
  <c r="D58" i="6"/>
  <c r="C58" i="6"/>
  <c r="B58" i="6"/>
  <c r="T57" i="6"/>
  <c r="P57" i="6"/>
  <c r="D57" i="6"/>
  <c r="C57" i="6"/>
  <c r="B57" i="6"/>
  <c r="T56" i="6"/>
  <c r="P56" i="6"/>
  <c r="D56" i="6"/>
  <c r="C56" i="6"/>
  <c r="B56" i="6"/>
  <c r="T55" i="6"/>
  <c r="P55" i="6"/>
  <c r="D55" i="6"/>
  <c r="C55" i="6"/>
  <c r="B55" i="6"/>
  <c r="T54" i="6"/>
  <c r="P54" i="6"/>
  <c r="D54" i="6"/>
  <c r="C54" i="6"/>
  <c r="B54" i="6"/>
  <c r="T53" i="6"/>
  <c r="P53" i="6"/>
  <c r="D53" i="6"/>
  <c r="C53" i="6"/>
  <c r="B53" i="6"/>
  <c r="T52" i="6"/>
  <c r="P52" i="6"/>
  <c r="D52" i="6"/>
  <c r="C52" i="6"/>
  <c r="B52" i="6"/>
  <c r="T51" i="6"/>
  <c r="P51" i="6"/>
  <c r="D51" i="6"/>
  <c r="C51" i="6"/>
  <c r="B51" i="6"/>
  <c r="T50" i="6"/>
  <c r="P50" i="6"/>
  <c r="D50" i="6"/>
  <c r="C50" i="6"/>
  <c r="B50" i="6"/>
  <c r="T49" i="6"/>
  <c r="P49" i="6"/>
  <c r="D49" i="6"/>
  <c r="C49" i="6"/>
  <c r="B49" i="6"/>
  <c r="T48" i="6"/>
  <c r="P48" i="6"/>
  <c r="D48" i="6"/>
  <c r="C48" i="6"/>
  <c r="B48" i="6"/>
  <c r="T47" i="6"/>
  <c r="P47" i="6"/>
  <c r="D47" i="6"/>
  <c r="C47" i="6"/>
  <c r="B47" i="6"/>
  <c r="T46" i="6"/>
  <c r="P46" i="6"/>
  <c r="D46" i="6"/>
  <c r="C46" i="6"/>
  <c r="B46" i="6"/>
  <c r="T45" i="6"/>
  <c r="P45" i="6"/>
  <c r="D45" i="6"/>
  <c r="C45" i="6"/>
  <c r="B45" i="6"/>
  <c r="T44" i="6"/>
  <c r="P44" i="6"/>
  <c r="D44" i="6"/>
  <c r="C44" i="6"/>
  <c r="B44" i="6"/>
  <c r="T43" i="6"/>
  <c r="P43" i="6"/>
  <c r="D43" i="6"/>
  <c r="C43" i="6"/>
  <c r="B43" i="6"/>
  <c r="T42" i="6"/>
  <c r="P42" i="6"/>
  <c r="D42" i="6"/>
  <c r="C42" i="6"/>
  <c r="B42" i="6"/>
  <c r="T41" i="6"/>
  <c r="P41" i="6"/>
  <c r="D41" i="6"/>
  <c r="C41" i="6"/>
  <c r="B41" i="6"/>
  <c r="T40" i="6"/>
  <c r="P40" i="6"/>
  <c r="D40" i="6"/>
  <c r="C40" i="6"/>
  <c r="B40" i="6"/>
  <c r="T39" i="6"/>
  <c r="P39" i="6"/>
  <c r="D39" i="6"/>
  <c r="C39" i="6"/>
  <c r="B39" i="6"/>
  <c r="T38" i="6"/>
  <c r="P38" i="6"/>
  <c r="D38" i="6"/>
  <c r="C38" i="6"/>
  <c r="B38" i="6"/>
  <c r="T37" i="6"/>
  <c r="P37" i="6"/>
  <c r="D37" i="6"/>
  <c r="C37" i="6"/>
  <c r="B37" i="6"/>
  <c r="T36" i="6"/>
  <c r="P36" i="6"/>
  <c r="D36" i="6"/>
  <c r="C36" i="6"/>
  <c r="B36" i="6"/>
  <c r="T35" i="6"/>
  <c r="P35" i="6"/>
  <c r="D35" i="6"/>
  <c r="C35" i="6"/>
  <c r="B35" i="6"/>
  <c r="T34" i="6"/>
  <c r="P34" i="6"/>
  <c r="D34" i="6"/>
  <c r="C34" i="6"/>
  <c r="B34" i="6"/>
  <c r="T33" i="6"/>
  <c r="P33" i="6"/>
  <c r="D33" i="6"/>
  <c r="C33" i="6"/>
  <c r="B33" i="6"/>
  <c r="T32" i="6"/>
  <c r="P32" i="6"/>
  <c r="D32" i="6"/>
  <c r="C32" i="6"/>
  <c r="B32" i="6"/>
  <c r="T31" i="6"/>
  <c r="P31" i="6"/>
  <c r="D31" i="6"/>
  <c r="C31" i="6"/>
  <c r="B31" i="6"/>
  <c r="T30" i="6"/>
  <c r="P30" i="6"/>
  <c r="D30" i="6"/>
  <c r="C30" i="6"/>
  <c r="B30" i="6"/>
  <c r="T29" i="6"/>
  <c r="P29" i="6"/>
  <c r="D29" i="6"/>
  <c r="C29" i="6"/>
  <c r="B29" i="6"/>
  <c r="T28" i="6"/>
  <c r="P28" i="6"/>
  <c r="D28" i="6"/>
  <c r="C28" i="6"/>
  <c r="B28" i="6"/>
  <c r="T27" i="6"/>
  <c r="P27" i="6"/>
  <c r="D27" i="6"/>
  <c r="C27" i="6"/>
  <c r="B27" i="6"/>
  <c r="T26" i="6"/>
  <c r="P26" i="6"/>
  <c r="D26" i="6"/>
  <c r="C26" i="6"/>
  <c r="B26" i="6"/>
  <c r="T25" i="6"/>
  <c r="P25" i="6"/>
  <c r="D25" i="6"/>
  <c r="C25" i="6"/>
  <c r="B25" i="6"/>
  <c r="T24" i="6"/>
  <c r="P24" i="6"/>
  <c r="D24" i="6"/>
  <c r="C24" i="6"/>
  <c r="B24" i="6"/>
  <c r="T23" i="6"/>
  <c r="P23" i="6"/>
  <c r="D23" i="6"/>
  <c r="C23" i="6"/>
  <c r="B23" i="6"/>
  <c r="T22" i="6"/>
  <c r="P22" i="6"/>
  <c r="D22" i="6"/>
  <c r="C22" i="6"/>
  <c r="B22" i="6"/>
  <c r="T21" i="6"/>
  <c r="P21" i="6"/>
  <c r="D21" i="6"/>
  <c r="C21" i="6"/>
  <c r="B21" i="6"/>
  <c r="T20" i="6"/>
  <c r="P20" i="6"/>
  <c r="D20" i="6"/>
  <c r="C20" i="6"/>
  <c r="B20" i="6"/>
  <c r="T19" i="6"/>
  <c r="P19" i="6"/>
  <c r="D19" i="6"/>
  <c r="C19" i="6"/>
  <c r="B19" i="6"/>
  <c r="T18" i="6"/>
  <c r="P18" i="6"/>
  <c r="D18" i="6"/>
  <c r="C18" i="6"/>
  <c r="B18" i="6"/>
  <c r="T17" i="6"/>
  <c r="P17" i="6"/>
  <c r="D17" i="6"/>
  <c r="C17" i="6"/>
  <c r="B17" i="6"/>
  <c r="T16" i="6"/>
  <c r="P16" i="6"/>
  <c r="D16" i="6"/>
  <c r="C16" i="6"/>
  <c r="B16" i="6"/>
  <c r="T15" i="6"/>
  <c r="P15" i="6"/>
  <c r="D15" i="6"/>
  <c r="C15" i="6"/>
  <c r="B15" i="6"/>
  <c r="T14" i="6"/>
  <c r="P14" i="6"/>
  <c r="D14" i="6"/>
  <c r="C14" i="6"/>
  <c r="B14" i="6"/>
  <c r="T13" i="6"/>
  <c r="P13" i="6"/>
  <c r="D13" i="6"/>
  <c r="C13" i="6"/>
  <c r="B13" i="6"/>
  <c r="T12" i="6"/>
  <c r="P12" i="6"/>
  <c r="D12" i="6"/>
  <c r="C12" i="6"/>
  <c r="B12" i="6"/>
  <c r="T11" i="6"/>
  <c r="P11" i="6"/>
  <c r="D11" i="6"/>
  <c r="C11" i="6"/>
  <c r="B11" i="6"/>
  <c r="T10" i="6"/>
  <c r="P10" i="6"/>
  <c r="D10" i="6"/>
  <c r="C10" i="6"/>
  <c r="B10" i="6"/>
  <c r="T9" i="6"/>
  <c r="P9" i="6"/>
  <c r="D9" i="6"/>
  <c r="C9" i="6"/>
  <c r="B9" i="6"/>
  <c r="T8" i="6"/>
  <c r="P8" i="6"/>
  <c r="D8" i="6"/>
  <c r="C8" i="6"/>
  <c r="B8" i="6"/>
  <c r="T7" i="6"/>
  <c r="P7" i="6"/>
  <c r="D7" i="6"/>
  <c r="C7" i="6"/>
  <c r="B7" i="6"/>
  <c r="T6" i="6"/>
  <c r="P6" i="6"/>
  <c r="D6" i="6"/>
  <c r="C6" i="6"/>
  <c r="B6" i="6"/>
  <c r="T5" i="6"/>
  <c r="D5" i="6"/>
  <c r="C5" i="6"/>
  <c r="B5" i="6"/>
  <c r="C41" i="4"/>
  <c r="C39" i="4"/>
  <c r="C37" i="4"/>
  <c r="C35" i="4"/>
  <c r="C33" i="4"/>
  <c r="C31" i="4"/>
  <c r="C29" i="4"/>
  <c r="C27" i="4"/>
  <c r="C25" i="4"/>
  <c r="C17" i="4"/>
  <c r="C15" i="4"/>
  <c r="C13" i="4"/>
  <c r="C11" i="4"/>
  <c r="C9" i="4"/>
  <c r="C7" i="4"/>
  <c r="C5" i="4"/>
  <c r="G36" i="2"/>
  <c r="G35" i="2"/>
  <c r="D30" i="2"/>
  <c r="G39" i="2"/>
  <c r="FU36" i="1"/>
  <c r="FU35" i="1"/>
  <c r="FR30" i="1"/>
  <c r="FU40" i="1"/>
  <c r="FP36" i="1"/>
  <c r="FP35" i="1"/>
  <c r="FM30" i="1"/>
  <c r="FP40" i="1"/>
  <c r="FK36" i="1"/>
  <c r="FK35" i="1"/>
  <c r="FH30" i="1"/>
  <c r="FK39" i="1"/>
  <c r="FF36" i="1"/>
  <c r="FF35" i="1"/>
  <c r="FC30" i="1"/>
  <c r="FF39" i="1"/>
  <c r="FA36" i="1"/>
  <c r="FA35" i="1"/>
  <c r="EX30" i="1"/>
  <c r="FA39" i="1"/>
  <c r="EV39" i="1"/>
  <c r="EV36" i="1"/>
  <c r="EV35" i="1"/>
  <c r="EV31" i="1"/>
  <c r="ES30" i="1"/>
  <c r="EV40" i="1"/>
  <c r="EQ39" i="1"/>
  <c r="EQ36" i="1"/>
  <c r="EQ35" i="1"/>
  <c r="EQ31" i="1"/>
  <c r="EN30" i="1"/>
  <c r="EQ40" i="1"/>
  <c r="EL36" i="1"/>
  <c r="EL35" i="1"/>
  <c r="EI30" i="1"/>
  <c r="EL39" i="1"/>
  <c r="EG39" i="1"/>
  <c r="EG36" i="1"/>
  <c r="EG35" i="1"/>
  <c r="EG31" i="1"/>
  <c r="ED30" i="1"/>
  <c r="EG40" i="1"/>
  <c r="EB36" i="1"/>
  <c r="EB35" i="1"/>
  <c r="DY30" i="1"/>
  <c r="EB39" i="1"/>
  <c r="DW36" i="1"/>
  <c r="DW35" i="1"/>
  <c r="DT30" i="1"/>
  <c r="DW39" i="1"/>
  <c r="DR36" i="1"/>
  <c r="DR35" i="1"/>
  <c r="DO30" i="1"/>
  <c r="DR39" i="1"/>
  <c r="DM36" i="1"/>
  <c r="DM35" i="1"/>
  <c r="DJ30" i="1"/>
  <c r="DM39" i="1"/>
  <c r="DH36" i="1"/>
  <c r="DH35" i="1"/>
  <c r="DE30" i="1"/>
  <c r="DH39" i="1"/>
  <c r="DC36" i="1"/>
  <c r="DC35" i="1"/>
  <c r="CZ30" i="1"/>
  <c r="DC40" i="1"/>
  <c r="CX39" i="1"/>
  <c r="CX36" i="1"/>
  <c r="CX35" i="1"/>
  <c r="CX31" i="1"/>
  <c r="CU30" i="1"/>
  <c r="CX40" i="1"/>
  <c r="CS36" i="1"/>
  <c r="CS35" i="1"/>
  <c r="CP30" i="1"/>
  <c r="CS39" i="1"/>
  <c r="CN39" i="1"/>
  <c r="CN36" i="1"/>
  <c r="CN35" i="1"/>
  <c r="CN31" i="1"/>
  <c r="CK30" i="1"/>
  <c r="CN40" i="1"/>
  <c r="CI36" i="1"/>
  <c r="CI35" i="1"/>
  <c r="CF30" i="1"/>
  <c r="CI39" i="1"/>
  <c r="CD36" i="1"/>
  <c r="CD35" i="1"/>
  <c r="CA30" i="1"/>
  <c r="CD39" i="1"/>
  <c r="BY36" i="1"/>
  <c r="BY35" i="1"/>
  <c r="BV30" i="1"/>
  <c r="BY39" i="1"/>
  <c r="BT36" i="1"/>
  <c r="BT35" i="1"/>
  <c r="BQ30" i="1"/>
  <c r="BT39" i="1"/>
  <c r="BO36" i="1"/>
  <c r="BO35" i="1"/>
  <c r="BL30" i="1"/>
  <c r="BO40" i="1"/>
  <c r="BJ36" i="1"/>
  <c r="BJ35" i="1"/>
  <c r="BG30" i="1"/>
  <c r="BJ39" i="1"/>
  <c r="BE36" i="1"/>
  <c r="BE35" i="1"/>
  <c r="BB30" i="1"/>
  <c r="BE39" i="1"/>
  <c r="AZ39" i="1"/>
  <c r="AZ36" i="1"/>
  <c r="AZ35" i="1"/>
  <c r="AZ31" i="1"/>
  <c r="AW30" i="1"/>
  <c r="AZ40" i="1"/>
  <c r="AU36" i="1"/>
  <c r="AU35" i="1"/>
  <c r="AR30" i="1"/>
  <c r="AU39" i="1"/>
  <c r="AP39" i="1"/>
  <c r="AP36" i="1"/>
  <c r="AP35" i="1"/>
  <c r="AP31" i="1"/>
  <c r="AM30" i="1"/>
  <c r="AP40" i="1"/>
  <c r="AK39" i="1"/>
  <c r="AK36" i="1"/>
  <c r="AK35" i="1"/>
  <c r="AK31" i="1"/>
  <c r="AH30" i="1"/>
  <c r="AK40" i="1"/>
  <c r="AF39" i="1"/>
  <c r="AF36" i="1"/>
  <c r="AF35" i="1"/>
  <c r="AF31" i="1"/>
  <c r="AC30" i="1"/>
  <c r="AF40" i="1"/>
  <c r="AA36" i="1"/>
  <c r="AA35" i="1"/>
  <c r="X30" i="1"/>
  <c r="AA39" i="1"/>
  <c r="V39" i="1"/>
  <c r="V36" i="1"/>
  <c r="V35" i="1"/>
  <c r="V31" i="1"/>
  <c r="S30" i="1"/>
  <c r="V40" i="1"/>
  <c r="Q36" i="1"/>
  <c r="Q35" i="1"/>
  <c r="N30" i="1"/>
  <c r="Q39" i="1"/>
  <c r="L39" i="1"/>
  <c r="L44" i="1"/>
  <c r="L40" i="1"/>
  <c r="L36" i="1"/>
  <c r="L35" i="1"/>
  <c r="L32" i="1"/>
  <c r="L31" i="1"/>
  <c r="D31" i="1"/>
  <c r="D30" i="1"/>
  <c r="D4" i="2"/>
  <c r="D3" i="2"/>
  <c r="D2" i="2"/>
  <c r="G48" i="2"/>
  <c r="G47" i="2"/>
  <c r="G46" i="2"/>
  <c r="G45" i="2"/>
  <c r="G44" i="2"/>
  <c r="FU48" i="1"/>
  <c r="FU47" i="1"/>
  <c r="FU46" i="1"/>
  <c r="FU45" i="1"/>
  <c r="FU44" i="1"/>
  <c r="FP48" i="1"/>
  <c r="FP47" i="1"/>
  <c r="FP46" i="1"/>
  <c r="FP45" i="1"/>
  <c r="FP44" i="1"/>
  <c r="FK48" i="1"/>
  <c r="FK47" i="1"/>
  <c r="FK46" i="1"/>
  <c r="FK45" i="1"/>
  <c r="FK44" i="1"/>
  <c r="FF48" i="1"/>
  <c r="FF47" i="1"/>
  <c r="FF46" i="1"/>
  <c r="FF45" i="1"/>
  <c r="FF44" i="1"/>
  <c r="FA48" i="1"/>
  <c r="FA47" i="1"/>
  <c r="FA46" i="1"/>
  <c r="FA45" i="1"/>
  <c r="FA44" i="1"/>
  <c r="EV48" i="1"/>
  <c r="EV47" i="1"/>
  <c r="EV46" i="1"/>
  <c r="EV45" i="1"/>
  <c r="EV44" i="1"/>
  <c r="EQ48" i="1"/>
  <c r="EQ47" i="1"/>
  <c r="EQ46" i="1"/>
  <c r="EQ45" i="1"/>
  <c r="EQ44" i="1"/>
  <c r="EL48" i="1"/>
  <c r="EL47" i="1"/>
  <c r="EL46" i="1"/>
  <c r="EL45" i="1"/>
  <c r="EL44" i="1"/>
  <c r="EG48" i="1"/>
  <c r="EG47" i="1"/>
  <c r="EG46" i="1"/>
  <c r="EG45" i="1"/>
  <c r="EG44" i="1"/>
  <c r="EB48" i="1"/>
  <c r="EB47" i="1"/>
  <c r="EB46" i="1"/>
  <c r="EB45" i="1"/>
  <c r="EB44" i="1"/>
  <c r="DW48" i="1"/>
  <c r="DW47" i="1"/>
  <c r="DW46" i="1"/>
  <c r="DW45" i="1"/>
  <c r="DW44" i="1"/>
  <c r="DR48" i="1"/>
  <c r="DR47" i="1"/>
  <c r="DR46" i="1"/>
  <c r="DR45" i="1"/>
  <c r="DR44" i="1"/>
  <c r="DM48" i="1"/>
  <c r="DM47" i="1"/>
  <c r="DM46" i="1"/>
  <c r="DM45" i="1"/>
  <c r="DM44" i="1"/>
  <c r="DH48" i="1"/>
  <c r="DH47" i="1"/>
  <c r="DH46" i="1"/>
  <c r="DH45" i="1"/>
  <c r="DH44" i="1"/>
  <c r="DC48" i="1"/>
  <c r="DC47" i="1"/>
  <c r="DC46" i="1"/>
  <c r="DC45" i="1"/>
  <c r="DC44" i="1"/>
  <c r="CX48" i="1"/>
  <c r="CX47" i="1"/>
  <c r="CX46" i="1"/>
  <c r="CX45" i="1"/>
  <c r="CX44" i="1"/>
  <c r="CS48" i="1"/>
  <c r="CS47" i="1"/>
  <c r="CS46" i="1"/>
  <c r="CS45" i="1"/>
  <c r="CS44" i="1"/>
  <c r="CN48" i="1"/>
  <c r="CN47" i="1"/>
  <c r="CN46" i="1"/>
  <c r="CN45" i="1"/>
  <c r="CN44" i="1"/>
  <c r="CI48" i="1"/>
  <c r="CI47" i="1"/>
  <c r="CI46" i="1"/>
  <c r="CI45" i="1"/>
  <c r="CI44" i="1"/>
  <c r="CD48" i="1"/>
  <c r="CD47" i="1"/>
  <c r="CD46" i="1"/>
  <c r="CD45" i="1"/>
  <c r="CD44" i="1"/>
  <c r="BY48" i="1"/>
  <c r="BY47" i="1"/>
  <c r="BY46" i="1"/>
  <c r="BY45" i="1"/>
  <c r="BY44" i="1"/>
  <c r="BT48" i="1"/>
  <c r="BT47" i="1"/>
  <c r="BT46" i="1"/>
  <c r="BT45" i="1"/>
  <c r="BT44" i="1"/>
  <c r="BO48" i="1"/>
  <c r="BO47" i="1"/>
  <c r="BO46" i="1"/>
  <c r="BO45" i="1"/>
  <c r="BO44" i="1"/>
  <c r="BJ48" i="1"/>
  <c r="BJ47" i="1"/>
  <c r="BJ46" i="1"/>
  <c r="BJ45" i="1"/>
  <c r="BJ44" i="1"/>
  <c r="BE48" i="1"/>
  <c r="BE47" i="1"/>
  <c r="BE46" i="1"/>
  <c r="BE45" i="1"/>
  <c r="BE44" i="1"/>
  <c r="AZ48" i="1"/>
  <c r="AZ47" i="1"/>
  <c r="AZ46" i="1"/>
  <c r="AZ45" i="1"/>
  <c r="AZ44" i="1"/>
  <c r="AU48" i="1"/>
  <c r="AU47" i="1"/>
  <c r="AU46" i="1"/>
  <c r="AU45" i="1"/>
  <c r="AU44" i="1"/>
  <c r="AP48" i="1"/>
  <c r="AP47" i="1"/>
  <c r="AP46" i="1"/>
  <c r="AP45" i="1"/>
  <c r="AP44" i="1"/>
  <c r="AK48" i="1"/>
  <c r="AK47" i="1"/>
  <c r="AK46" i="1"/>
  <c r="AK45" i="1"/>
  <c r="AK44" i="1"/>
  <c r="AF48" i="1"/>
  <c r="AF47" i="1"/>
  <c r="AF46" i="1"/>
  <c r="AF45" i="1"/>
  <c r="AF44" i="1"/>
  <c r="AA48" i="1"/>
  <c r="AA47" i="1"/>
  <c r="AA46" i="1"/>
  <c r="AA45" i="1"/>
  <c r="AA44" i="1"/>
  <c r="V48" i="1"/>
  <c r="V47" i="1"/>
  <c r="V46" i="1"/>
  <c r="V45" i="1"/>
  <c r="V44" i="1"/>
  <c r="Q48" i="1"/>
  <c r="Q47" i="1"/>
  <c r="Q46" i="1"/>
  <c r="Q45" i="1"/>
  <c r="Q44" i="1"/>
  <c r="L48" i="1"/>
  <c r="L47" i="1"/>
  <c r="L46" i="1"/>
  <c r="L45" i="1"/>
  <c r="F56" i="2"/>
  <c r="F55" i="2"/>
  <c r="F53" i="2"/>
  <c r="F52" i="2"/>
  <c r="F51" i="2"/>
  <c r="F48" i="2"/>
  <c r="F47" i="2"/>
  <c r="F46" i="2"/>
  <c r="F45" i="2"/>
  <c r="F44" i="2"/>
  <c r="F43" i="2"/>
  <c r="E27" i="2"/>
  <c r="D27" i="2"/>
  <c r="E26" i="2"/>
  <c r="D26" i="2"/>
  <c r="E25" i="2"/>
  <c r="D25" i="2"/>
  <c r="E24" i="2"/>
  <c r="D24" i="2"/>
  <c r="E23" i="2"/>
  <c r="D23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D51" i="1"/>
  <c r="D36" i="1"/>
  <c r="D35" i="1"/>
  <c r="D32" i="1"/>
  <c r="D56" i="1"/>
  <c r="D55" i="1"/>
  <c r="FT56" i="1"/>
  <c r="FO56" i="1"/>
  <c r="FJ56" i="1"/>
  <c r="FE56" i="1"/>
  <c r="EZ56" i="1"/>
  <c r="EU56" i="1"/>
  <c r="EP56" i="1"/>
  <c r="EK56" i="1"/>
  <c r="EF56" i="1"/>
  <c r="EA56" i="1"/>
  <c r="DV56" i="1"/>
  <c r="DQ56" i="1"/>
  <c r="DL56" i="1"/>
  <c r="DG56" i="1"/>
  <c r="DB56" i="1"/>
  <c r="CW56" i="1"/>
  <c r="CR56" i="1"/>
  <c r="CM56" i="1"/>
  <c r="CH56" i="1"/>
  <c r="CC56" i="1"/>
  <c r="BX56" i="1"/>
  <c r="BS56" i="1"/>
  <c r="BN56" i="1"/>
  <c r="BI56" i="1"/>
  <c r="BD56" i="1"/>
  <c r="AY56" i="1"/>
  <c r="AT56" i="1"/>
  <c r="AO56" i="1"/>
  <c r="AJ56" i="1"/>
  <c r="AE56" i="1"/>
  <c r="Z56" i="1"/>
  <c r="U56" i="1"/>
  <c r="P56" i="1"/>
  <c r="K56" i="1"/>
  <c r="FT55" i="1"/>
  <c r="FO55" i="1"/>
  <c r="FJ55" i="1"/>
  <c r="FE55" i="1"/>
  <c r="EZ55" i="1"/>
  <c r="EU55" i="1"/>
  <c r="EP55" i="1"/>
  <c r="EK55" i="1"/>
  <c r="EF55" i="1"/>
  <c r="EA55" i="1"/>
  <c r="DV55" i="1"/>
  <c r="DQ55" i="1"/>
  <c r="DL55" i="1"/>
  <c r="DG55" i="1"/>
  <c r="DB55" i="1"/>
  <c r="CW55" i="1"/>
  <c r="CR55" i="1"/>
  <c r="CM55" i="1"/>
  <c r="CH55" i="1"/>
  <c r="CC55" i="1"/>
  <c r="BX55" i="1"/>
  <c r="BS55" i="1"/>
  <c r="BN55" i="1"/>
  <c r="BI55" i="1"/>
  <c r="BD55" i="1"/>
  <c r="AY55" i="1"/>
  <c r="AT55" i="1"/>
  <c r="AO55" i="1"/>
  <c r="AJ55" i="1"/>
  <c r="AE55" i="1"/>
  <c r="Z55" i="1"/>
  <c r="U55" i="1"/>
  <c r="P55" i="1"/>
  <c r="K55" i="1"/>
  <c r="D43" i="1"/>
  <c r="D34" i="1"/>
  <c r="FT53" i="1"/>
  <c r="FO53" i="1"/>
  <c r="FJ53" i="1"/>
  <c r="FE53" i="1"/>
  <c r="EZ53" i="1"/>
  <c r="EU53" i="1"/>
  <c r="EP53" i="1"/>
  <c r="EK53" i="1"/>
  <c r="EF53" i="1"/>
  <c r="EA53" i="1"/>
  <c r="DV53" i="1"/>
  <c r="DQ53" i="1"/>
  <c r="DL53" i="1"/>
  <c r="DG53" i="1"/>
  <c r="DB53" i="1"/>
  <c r="CW53" i="1"/>
  <c r="CR53" i="1"/>
  <c r="CM53" i="1"/>
  <c r="CH53" i="1"/>
  <c r="CC53" i="1"/>
  <c r="BX53" i="1"/>
  <c r="BS53" i="1"/>
  <c r="BN53" i="1"/>
  <c r="BI53" i="1"/>
  <c r="BD53" i="1"/>
  <c r="AY53" i="1"/>
  <c r="AT53" i="1"/>
  <c r="AO53" i="1"/>
  <c r="AJ53" i="1"/>
  <c r="AE53" i="1"/>
  <c r="Z53" i="1"/>
  <c r="U53" i="1"/>
  <c r="P53" i="1"/>
  <c r="K53" i="1"/>
  <c r="D53" i="1"/>
  <c r="FT52" i="1"/>
  <c r="FO52" i="1"/>
  <c r="FJ52" i="1"/>
  <c r="FE52" i="1"/>
  <c r="EZ52" i="1"/>
  <c r="EU52" i="1"/>
  <c r="EP52" i="1"/>
  <c r="EK52" i="1"/>
  <c r="EF52" i="1"/>
  <c r="EA52" i="1"/>
  <c r="DV52" i="1"/>
  <c r="DQ52" i="1"/>
  <c r="DL52" i="1"/>
  <c r="DG52" i="1"/>
  <c r="DB52" i="1"/>
  <c r="CW52" i="1"/>
  <c r="CR52" i="1"/>
  <c r="CM52" i="1"/>
  <c r="CH52" i="1"/>
  <c r="CC52" i="1"/>
  <c r="BX52" i="1"/>
  <c r="BS52" i="1"/>
  <c r="BN52" i="1"/>
  <c r="BI52" i="1"/>
  <c r="BD52" i="1"/>
  <c r="AY52" i="1"/>
  <c r="AT52" i="1"/>
  <c r="AO52" i="1"/>
  <c r="AJ52" i="1"/>
  <c r="AE52" i="1"/>
  <c r="Z52" i="1"/>
  <c r="U52" i="1"/>
  <c r="P52" i="1"/>
  <c r="K52" i="1"/>
  <c r="D52" i="1"/>
  <c r="FT51" i="1"/>
  <c r="FO51" i="1"/>
  <c r="FJ51" i="1"/>
  <c r="FE51" i="1"/>
  <c r="EZ51" i="1"/>
  <c r="EU51" i="1"/>
  <c r="EP51" i="1"/>
  <c r="EK51" i="1"/>
  <c r="EF51" i="1"/>
  <c r="EA51" i="1"/>
  <c r="DV51" i="1"/>
  <c r="DQ51" i="1"/>
  <c r="DL51" i="1"/>
  <c r="DG51" i="1"/>
  <c r="DB51" i="1"/>
  <c r="CW51" i="1"/>
  <c r="CR51" i="1"/>
  <c r="CM51" i="1"/>
  <c r="CH51" i="1"/>
  <c r="CC51" i="1"/>
  <c r="BX51" i="1"/>
  <c r="BS51" i="1"/>
  <c r="BN51" i="1"/>
  <c r="BI51" i="1"/>
  <c r="BD51" i="1"/>
  <c r="AY51" i="1"/>
  <c r="AT51" i="1"/>
  <c r="AO51" i="1"/>
  <c r="AJ51" i="1"/>
  <c r="AE51" i="1"/>
  <c r="Z51" i="1"/>
  <c r="U51" i="1"/>
  <c r="P51" i="1"/>
  <c r="K51" i="1"/>
  <c r="FT48" i="1"/>
  <c r="FO48" i="1"/>
  <c r="FJ48" i="1"/>
  <c r="FE48" i="1"/>
  <c r="EZ48" i="1"/>
  <c r="EU48" i="1"/>
  <c r="EP48" i="1"/>
  <c r="EK48" i="1"/>
  <c r="EF48" i="1"/>
  <c r="EA48" i="1"/>
  <c r="DV48" i="1"/>
  <c r="DQ48" i="1"/>
  <c r="DL48" i="1"/>
  <c r="DG48" i="1"/>
  <c r="DB48" i="1"/>
  <c r="CW48" i="1"/>
  <c r="CR48" i="1"/>
  <c r="CM48" i="1"/>
  <c r="CH48" i="1"/>
  <c r="CC48" i="1"/>
  <c r="BX48" i="1"/>
  <c r="BS48" i="1"/>
  <c r="BN48" i="1"/>
  <c r="BI48" i="1"/>
  <c r="BD48" i="1"/>
  <c r="AY48" i="1"/>
  <c r="AT48" i="1"/>
  <c r="AO48" i="1"/>
  <c r="AJ48" i="1"/>
  <c r="AE48" i="1"/>
  <c r="Z48" i="1"/>
  <c r="U48" i="1"/>
  <c r="P48" i="1"/>
  <c r="K48" i="1"/>
  <c r="D48" i="1"/>
  <c r="FT47" i="1"/>
  <c r="FO47" i="1"/>
  <c r="FJ47" i="1"/>
  <c r="FE47" i="1"/>
  <c r="EZ47" i="1"/>
  <c r="EU47" i="1"/>
  <c r="EP47" i="1"/>
  <c r="EK47" i="1"/>
  <c r="EF47" i="1"/>
  <c r="EA47" i="1"/>
  <c r="DV47" i="1"/>
  <c r="DQ47" i="1"/>
  <c r="DL47" i="1"/>
  <c r="DG47" i="1"/>
  <c r="DB47" i="1"/>
  <c r="CW47" i="1"/>
  <c r="CR47" i="1"/>
  <c r="CM47" i="1"/>
  <c r="CH47" i="1"/>
  <c r="CC47" i="1"/>
  <c r="BX47" i="1"/>
  <c r="BS47" i="1"/>
  <c r="BN47" i="1"/>
  <c r="BI47" i="1"/>
  <c r="BD47" i="1"/>
  <c r="AY47" i="1"/>
  <c r="AT47" i="1"/>
  <c r="AO47" i="1"/>
  <c r="AJ47" i="1"/>
  <c r="AE47" i="1"/>
  <c r="Z47" i="1"/>
  <c r="U47" i="1"/>
  <c r="P47" i="1"/>
  <c r="K47" i="1"/>
  <c r="D47" i="1"/>
  <c r="FT46" i="1"/>
  <c r="FO46" i="1"/>
  <c r="FJ46" i="1"/>
  <c r="FE46" i="1"/>
  <c r="EZ46" i="1"/>
  <c r="EU46" i="1"/>
  <c r="EP46" i="1"/>
  <c r="EK46" i="1"/>
  <c r="EF46" i="1"/>
  <c r="EA46" i="1"/>
  <c r="DV46" i="1"/>
  <c r="DQ46" i="1"/>
  <c r="DL46" i="1"/>
  <c r="DG46" i="1"/>
  <c r="DB46" i="1"/>
  <c r="CW46" i="1"/>
  <c r="CR46" i="1"/>
  <c r="CM46" i="1"/>
  <c r="CH46" i="1"/>
  <c r="CC46" i="1"/>
  <c r="BX46" i="1"/>
  <c r="BS46" i="1"/>
  <c r="BN46" i="1"/>
  <c r="BI46" i="1"/>
  <c r="BD46" i="1"/>
  <c r="AY46" i="1"/>
  <c r="AT46" i="1"/>
  <c r="AO46" i="1"/>
  <c r="AJ46" i="1"/>
  <c r="AE46" i="1"/>
  <c r="Z46" i="1"/>
  <c r="U46" i="1"/>
  <c r="P46" i="1"/>
  <c r="K46" i="1"/>
  <c r="D46" i="1"/>
  <c r="FT45" i="1"/>
  <c r="FO45" i="1"/>
  <c r="FJ45" i="1"/>
  <c r="FE45" i="1"/>
  <c r="EZ45" i="1"/>
  <c r="EU45" i="1"/>
  <c r="EP45" i="1"/>
  <c r="EK45" i="1"/>
  <c r="EF45" i="1"/>
  <c r="EA45" i="1"/>
  <c r="DV45" i="1"/>
  <c r="DQ45" i="1"/>
  <c r="DL45" i="1"/>
  <c r="DG45" i="1"/>
  <c r="DB45" i="1"/>
  <c r="CW45" i="1"/>
  <c r="CR45" i="1"/>
  <c r="CM45" i="1"/>
  <c r="CH45" i="1"/>
  <c r="CC45" i="1"/>
  <c r="BX45" i="1"/>
  <c r="BS45" i="1"/>
  <c r="BN45" i="1"/>
  <c r="BI45" i="1"/>
  <c r="BD45" i="1"/>
  <c r="AY45" i="1"/>
  <c r="AT45" i="1"/>
  <c r="AO45" i="1"/>
  <c r="AJ45" i="1"/>
  <c r="AE45" i="1"/>
  <c r="Z45" i="1"/>
  <c r="U45" i="1"/>
  <c r="P45" i="1"/>
  <c r="K45" i="1"/>
  <c r="D45" i="1"/>
  <c r="FT44" i="1"/>
  <c r="FO44" i="1"/>
  <c r="FJ44" i="1"/>
  <c r="FE44" i="1"/>
  <c r="EZ44" i="1"/>
  <c r="EU44" i="1"/>
  <c r="EP44" i="1"/>
  <c r="EK44" i="1"/>
  <c r="EF44" i="1"/>
  <c r="EA44" i="1"/>
  <c r="DV44" i="1"/>
  <c r="DQ44" i="1"/>
  <c r="DL44" i="1"/>
  <c r="DG44" i="1"/>
  <c r="DB44" i="1"/>
  <c r="CW44" i="1"/>
  <c r="CR44" i="1"/>
  <c r="CM44" i="1"/>
  <c r="CH44" i="1"/>
  <c r="CC44" i="1"/>
  <c r="BX44" i="1"/>
  <c r="BS44" i="1"/>
  <c r="BN44" i="1"/>
  <c r="BI44" i="1"/>
  <c r="BD44" i="1"/>
  <c r="AY44" i="1"/>
  <c r="AT44" i="1"/>
  <c r="AO44" i="1"/>
  <c r="AJ44" i="1"/>
  <c r="AE44" i="1"/>
  <c r="Z44" i="1"/>
  <c r="U44" i="1"/>
  <c r="P44" i="1"/>
  <c r="K44" i="1"/>
  <c r="D44" i="1"/>
  <c r="FT43" i="1"/>
  <c r="FO43" i="1"/>
  <c r="FJ43" i="1"/>
  <c r="FE43" i="1"/>
  <c r="EZ43" i="1"/>
  <c r="EU43" i="1"/>
  <c r="EP43" i="1"/>
  <c r="EK43" i="1"/>
  <c r="EF43" i="1"/>
  <c r="EA43" i="1"/>
  <c r="DV43" i="1"/>
  <c r="DQ43" i="1"/>
  <c r="DL43" i="1"/>
  <c r="DG43" i="1"/>
  <c r="DB43" i="1"/>
  <c r="CW43" i="1"/>
  <c r="CR43" i="1"/>
  <c r="CM43" i="1"/>
  <c r="CH43" i="1"/>
  <c r="CC43" i="1"/>
  <c r="BX43" i="1"/>
  <c r="BS43" i="1"/>
  <c r="BN43" i="1"/>
  <c r="BI43" i="1"/>
  <c r="BD43" i="1"/>
  <c r="AY43" i="1"/>
  <c r="AT43" i="1"/>
  <c r="AO43" i="1"/>
  <c r="AJ43" i="1"/>
  <c r="AE43" i="1"/>
  <c r="Z43" i="1"/>
  <c r="U43" i="1"/>
  <c r="P43" i="1"/>
  <c r="K43" i="1"/>
  <c r="D40" i="1"/>
  <c r="G32" i="2"/>
  <c r="G40" i="2"/>
  <c r="G31" i="2"/>
  <c r="FU31" i="1"/>
  <c r="FU39" i="1"/>
  <c r="FU32" i="1"/>
  <c r="FP31" i="1"/>
  <c r="FP39" i="1"/>
  <c r="FP32" i="1"/>
  <c r="FK32" i="1"/>
  <c r="FK40" i="1"/>
  <c r="FK31" i="1"/>
  <c r="FF32" i="1"/>
  <c r="FF40" i="1"/>
  <c r="FF31" i="1"/>
  <c r="FA32" i="1"/>
  <c r="FA40" i="1"/>
  <c r="FA31" i="1"/>
  <c r="EV32" i="1"/>
  <c r="EQ32" i="1"/>
  <c r="EL32" i="1"/>
  <c r="EL40" i="1"/>
  <c r="EL31" i="1"/>
  <c r="EG32" i="1"/>
  <c r="EB32" i="1"/>
  <c r="EB40" i="1"/>
  <c r="EB31" i="1"/>
  <c r="DW32" i="1"/>
  <c r="DW40" i="1"/>
  <c r="DW31" i="1"/>
  <c r="DR32" i="1"/>
  <c r="DR40" i="1"/>
  <c r="DR31" i="1"/>
  <c r="DM32" i="1"/>
  <c r="DM40" i="1"/>
  <c r="DM31" i="1"/>
  <c r="DH32" i="1"/>
  <c r="DH40" i="1"/>
  <c r="DH31" i="1"/>
  <c r="DC31" i="1"/>
  <c r="DC39" i="1"/>
  <c r="DC32" i="1"/>
  <c r="CX32" i="1"/>
  <c r="CS32" i="1"/>
  <c r="CS40" i="1"/>
  <c r="CS31" i="1"/>
  <c r="CN32" i="1"/>
  <c r="CI32" i="1"/>
  <c r="CI40" i="1"/>
  <c r="CI31" i="1"/>
  <c r="CD32" i="1"/>
  <c r="CD40" i="1"/>
  <c r="CD31" i="1"/>
  <c r="BY32" i="1"/>
  <c r="BY40" i="1"/>
  <c r="BY31" i="1"/>
  <c r="BT32" i="1"/>
  <c r="BT40" i="1"/>
  <c r="BT31" i="1"/>
  <c r="BO31" i="1"/>
  <c r="BO39" i="1"/>
  <c r="BO32" i="1"/>
  <c r="BJ32" i="1"/>
  <c r="BJ40" i="1"/>
  <c r="BJ31" i="1"/>
  <c r="BE32" i="1"/>
  <c r="BE40" i="1"/>
  <c r="BE31" i="1"/>
  <c r="AZ32" i="1"/>
  <c r="AU32" i="1"/>
  <c r="AU40" i="1"/>
  <c r="AU31" i="1"/>
  <c r="AP32" i="1"/>
  <c r="AK32" i="1"/>
  <c r="AF32" i="1"/>
  <c r="AA32" i="1"/>
  <c r="AA40" i="1"/>
  <c r="AA31" i="1"/>
  <c r="V32" i="1"/>
  <c r="Q32" i="1"/>
  <c r="Q40" i="1"/>
  <c r="Q31" i="1"/>
  <c r="F24" i="2"/>
  <c r="F25" i="2"/>
  <c r="F26" i="2"/>
  <c r="F27" i="2"/>
  <c r="F23" i="2"/>
  <c r="G24" i="2"/>
  <c r="D39" i="1"/>
  <c r="D37" i="1"/>
  <c r="D33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6" i="1"/>
  <c r="FS27" i="1"/>
  <c r="FR27" i="1"/>
  <c r="FS26" i="1"/>
  <c r="FR26" i="1"/>
  <c r="FS25" i="1"/>
  <c r="FR25" i="1"/>
  <c r="FS24" i="1"/>
  <c r="FR24" i="1"/>
  <c r="FS23" i="1"/>
  <c r="FR23" i="1"/>
  <c r="FT21" i="1"/>
  <c r="FT20" i="1"/>
  <c r="FT19" i="1"/>
  <c r="FT18" i="1"/>
  <c r="FT17" i="1"/>
  <c r="FT16" i="1"/>
  <c r="FT15" i="1"/>
  <c r="FT14" i="1"/>
  <c r="FT13" i="1"/>
  <c r="FT12" i="1"/>
  <c r="FT11" i="1"/>
  <c r="FT10" i="1"/>
  <c r="FT9" i="1"/>
  <c r="FT8" i="1"/>
  <c r="FT7" i="1"/>
  <c r="FT6" i="1"/>
  <c r="FN27" i="1"/>
  <c r="FM27" i="1"/>
  <c r="FN26" i="1"/>
  <c r="FM26" i="1"/>
  <c r="FN25" i="1"/>
  <c r="FM25" i="1"/>
  <c r="FN24" i="1"/>
  <c r="FM24" i="1"/>
  <c r="FN23" i="1"/>
  <c r="FM23" i="1"/>
  <c r="FO21" i="1"/>
  <c r="FO20" i="1"/>
  <c r="FO19" i="1"/>
  <c r="FO18" i="1"/>
  <c r="FO17" i="1"/>
  <c r="FO16" i="1"/>
  <c r="FO15" i="1"/>
  <c r="FO14" i="1"/>
  <c r="FO13" i="1"/>
  <c r="FO12" i="1"/>
  <c r="FO11" i="1"/>
  <c r="FO10" i="1"/>
  <c r="FO9" i="1"/>
  <c r="FO8" i="1"/>
  <c r="FO7" i="1"/>
  <c r="FO6" i="1"/>
  <c r="FI27" i="1"/>
  <c r="FH27" i="1"/>
  <c r="FI26" i="1"/>
  <c r="FH26" i="1"/>
  <c r="FI25" i="1"/>
  <c r="FH25" i="1"/>
  <c r="FI24" i="1"/>
  <c r="FH24" i="1"/>
  <c r="FI23" i="1"/>
  <c r="FH23" i="1"/>
  <c r="FJ21" i="1"/>
  <c r="FJ20" i="1"/>
  <c r="FJ19" i="1"/>
  <c r="FJ18" i="1"/>
  <c r="FJ17" i="1"/>
  <c r="FJ16" i="1"/>
  <c r="FJ15" i="1"/>
  <c r="FJ14" i="1"/>
  <c r="FJ13" i="1"/>
  <c r="FJ12" i="1"/>
  <c r="FJ11" i="1"/>
  <c r="FJ10" i="1"/>
  <c r="FJ9" i="1"/>
  <c r="FJ8" i="1"/>
  <c r="FJ7" i="1"/>
  <c r="FJ6" i="1"/>
  <c r="FD27" i="1"/>
  <c r="FC27" i="1"/>
  <c r="FD26" i="1"/>
  <c r="FC26" i="1"/>
  <c r="FD25" i="1"/>
  <c r="FC25" i="1"/>
  <c r="FD24" i="1"/>
  <c r="FC24" i="1"/>
  <c r="FD23" i="1"/>
  <c r="FC23" i="1"/>
  <c r="FE21" i="1"/>
  <c r="FE20" i="1"/>
  <c r="FE19" i="1"/>
  <c r="FE18" i="1"/>
  <c r="FE17" i="1"/>
  <c r="FE16" i="1"/>
  <c r="FE15" i="1"/>
  <c r="FE14" i="1"/>
  <c r="FE13" i="1"/>
  <c r="FE12" i="1"/>
  <c r="FE11" i="1"/>
  <c r="FE10" i="1"/>
  <c r="FE9" i="1"/>
  <c r="FE8" i="1"/>
  <c r="FE7" i="1"/>
  <c r="FE6" i="1"/>
  <c r="EY27" i="1"/>
  <c r="EX27" i="1"/>
  <c r="EY26" i="1"/>
  <c r="EX26" i="1"/>
  <c r="EY25" i="1"/>
  <c r="EX25" i="1"/>
  <c r="EY24" i="1"/>
  <c r="EX24" i="1"/>
  <c r="EY23" i="1"/>
  <c r="EX23" i="1"/>
  <c r="EZ21" i="1"/>
  <c r="EZ20" i="1"/>
  <c r="EZ19" i="1"/>
  <c r="EZ18" i="1"/>
  <c r="EZ17" i="1"/>
  <c r="EZ16" i="1"/>
  <c r="EZ15" i="1"/>
  <c r="EZ14" i="1"/>
  <c r="EZ13" i="1"/>
  <c r="EZ12" i="1"/>
  <c r="EZ11" i="1"/>
  <c r="EZ10" i="1"/>
  <c r="EZ9" i="1"/>
  <c r="EZ8" i="1"/>
  <c r="EZ7" i="1"/>
  <c r="EZ6" i="1"/>
  <c r="ET27" i="1"/>
  <c r="ES27" i="1"/>
  <c r="ET26" i="1"/>
  <c r="ES26" i="1"/>
  <c r="ET25" i="1"/>
  <c r="ES25" i="1"/>
  <c r="ET24" i="1"/>
  <c r="ES24" i="1"/>
  <c r="ET23" i="1"/>
  <c r="ES23" i="1"/>
  <c r="EU21" i="1"/>
  <c r="EU20" i="1"/>
  <c r="EU19" i="1"/>
  <c r="EU18" i="1"/>
  <c r="EU17" i="1"/>
  <c r="EU16" i="1"/>
  <c r="EU15" i="1"/>
  <c r="EU14" i="1"/>
  <c r="EU13" i="1"/>
  <c r="EU12" i="1"/>
  <c r="EU11" i="1"/>
  <c r="EU10" i="1"/>
  <c r="EU9" i="1"/>
  <c r="EU8" i="1"/>
  <c r="EU7" i="1"/>
  <c r="EU6" i="1"/>
  <c r="EO27" i="1"/>
  <c r="EN27" i="1"/>
  <c r="EO26" i="1"/>
  <c r="EN26" i="1"/>
  <c r="EO25" i="1"/>
  <c r="EN25" i="1"/>
  <c r="EO24" i="1"/>
  <c r="EN24" i="1"/>
  <c r="EO23" i="1"/>
  <c r="EN23" i="1"/>
  <c r="EP21" i="1"/>
  <c r="EP20" i="1"/>
  <c r="EP19" i="1"/>
  <c r="EP18" i="1"/>
  <c r="EP17" i="1"/>
  <c r="EP16" i="1"/>
  <c r="EP15" i="1"/>
  <c r="EP14" i="1"/>
  <c r="EP13" i="1"/>
  <c r="EP12" i="1"/>
  <c r="EP11" i="1"/>
  <c r="EP10" i="1"/>
  <c r="EP9" i="1"/>
  <c r="EP8" i="1"/>
  <c r="EP7" i="1"/>
  <c r="EP6" i="1"/>
  <c r="EJ27" i="1"/>
  <c r="EI27" i="1"/>
  <c r="EJ26" i="1"/>
  <c r="EI26" i="1"/>
  <c r="EJ25" i="1"/>
  <c r="EI25" i="1"/>
  <c r="EJ24" i="1"/>
  <c r="EI24" i="1"/>
  <c r="EJ23" i="1"/>
  <c r="EI23" i="1"/>
  <c r="EK21" i="1"/>
  <c r="EK20" i="1"/>
  <c r="EK19" i="1"/>
  <c r="EK18" i="1"/>
  <c r="EK17" i="1"/>
  <c r="EK16" i="1"/>
  <c r="EK15" i="1"/>
  <c r="EK14" i="1"/>
  <c r="EK13" i="1"/>
  <c r="EK12" i="1"/>
  <c r="EK11" i="1"/>
  <c r="EK10" i="1"/>
  <c r="EK9" i="1"/>
  <c r="EK8" i="1"/>
  <c r="EK7" i="1"/>
  <c r="EK6" i="1"/>
  <c r="EE27" i="1"/>
  <c r="ED27" i="1"/>
  <c r="EE26" i="1"/>
  <c r="ED26" i="1"/>
  <c r="EE25" i="1"/>
  <c r="ED25" i="1"/>
  <c r="EE24" i="1"/>
  <c r="ED24" i="1"/>
  <c r="EE23" i="1"/>
  <c r="ED23" i="1"/>
  <c r="EF21" i="1"/>
  <c r="EF20" i="1"/>
  <c r="EF19" i="1"/>
  <c r="EF18" i="1"/>
  <c r="EF17" i="1"/>
  <c r="EF16" i="1"/>
  <c r="EF15" i="1"/>
  <c r="EF14" i="1"/>
  <c r="EF13" i="1"/>
  <c r="EF12" i="1"/>
  <c r="EF11" i="1"/>
  <c r="EF10" i="1"/>
  <c r="EF9" i="1"/>
  <c r="EF8" i="1"/>
  <c r="EF7" i="1"/>
  <c r="EF6" i="1"/>
  <c r="DZ27" i="1"/>
  <c r="DY27" i="1"/>
  <c r="DZ26" i="1"/>
  <c r="DY26" i="1"/>
  <c r="DZ25" i="1"/>
  <c r="DY25" i="1"/>
  <c r="DZ24" i="1"/>
  <c r="DY24" i="1"/>
  <c r="DZ23" i="1"/>
  <c r="DY23" i="1"/>
  <c r="EA21" i="1"/>
  <c r="EA20" i="1"/>
  <c r="EA19" i="1"/>
  <c r="EA18" i="1"/>
  <c r="EA17" i="1"/>
  <c r="EA16" i="1"/>
  <c r="EA15" i="1"/>
  <c r="EA14" i="1"/>
  <c r="EA13" i="1"/>
  <c r="EA12" i="1"/>
  <c r="EA11" i="1"/>
  <c r="EA10" i="1"/>
  <c r="EA9" i="1"/>
  <c r="EA8" i="1"/>
  <c r="EA7" i="1"/>
  <c r="EA6" i="1"/>
  <c r="DU27" i="1"/>
  <c r="DT27" i="1"/>
  <c r="DU26" i="1"/>
  <c r="DT26" i="1"/>
  <c r="DU25" i="1"/>
  <c r="DT25" i="1"/>
  <c r="DU24" i="1"/>
  <c r="DT24" i="1"/>
  <c r="DU23" i="1"/>
  <c r="DT23" i="1"/>
  <c r="DV21" i="1"/>
  <c r="DV20" i="1"/>
  <c r="DV19" i="1"/>
  <c r="DV18" i="1"/>
  <c r="DV17" i="1"/>
  <c r="DV16" i="1"/>
  <c r="DV15" i="1"/>
  <c r="DV14" i="1"/>
  <c r="DV13" i="1"/>
  <c r="DV12" i="1"/>
  <c r="DV11" i="1"/>
  <c r="DV10" i="1"/>
  <c r="DV9" i="1"/>
  <c r="DV8" i="1"/>
  <c r="DV7" i="1"/>
  <c r="DV6" i="1"/>
  <c r="DP27" i="1"/>
  <c r="DO27" i="1"/>
  <c r="DP26" i="1"/>
  <c r="DO26" i="1"/>
  <c r="DP25" i="1"/>
  <c r="DO25" i="1"/>
  <c r="DP24" i="1"/>
  <c r="DO24" i="1"/>
  <c r="DP23" i="1"/>
  <c r="DO23" i="1"/>
  <c r="DQ21" i="1"/>
  <c r="DQ20" i="1"/>
  <c r="DQ19" i="1"/>
  <c r="DQ18" i="1"/>
  <c r="DQ17" i="1"/>
  <c r="DQ16" i="1"/>
  <c r="DQ15" i="1"/>
  <c r="DQ14" i="1"/>
  <c r="DQ13" i="1"/>
  <c r="DQ12" i="1"/>
  <c r="DQ11" i="1"/>
  <c r="DQ10" i="1"/>
  <c r="DQ9" i="1"/>
  <c r="DQ8" i="1"/>
  <c r="DQ7" i="1"/>
  <c r="DQ6" i="1"/>
  <c r="DK27" i="1"/>
  <c r="DJ27" i="1"/>
  <c r="DK26" i="1"/>
  <c r="DJ26" i="1"/>
  <c r="DK25" i="1"/>
  <c r="DJ25" i="1"/>
  <c r="DK24" i="1"/>
  <c r="DJ24" i="1"/>
  <c r="DK23" i="1"/>
  <c r="DJ23" i="1"/>
  <c r="DL21" i="1"/>
  <c r="DL20" i="1"/>
  <c r="DL19" i="1"/>
  <c r="DL18" i="1"/>
  <c r="DL17" i="1"/>
  <c r="DL16" i="1"/>
  <c r="DL15" i="1"/>
  <c r="DL14" i="1"/>
  <c r="DL13" i="1"/>
  <c r="DL12" i="1"/>
  <c r="DL11" i="1"/>
  <c r="DL10" i="1"/>
  <c r="DL9" i="1"/>
  <c r="DL8" i="1"/>
  <c r="DL7" i="1"/>
  <c r="DL6" i="1"/>
  <c r="DF27" i="1"/>
  <c r="DE27" i="1"/>
  <c r="DF26" i="1"/>
  <c r="DE26" i="1"/>
  <c r="DF25" i="1"/>
  <c r="DE25" i="1"/>
  <c r="DF24" i="1"/>
  <c r="DE24" i="1"/>
  <c r="DF23" i="1"/>
  <c r="DE23" i="1"/>
  <c r="DG21" i="1"/>
  <c r="DG20" i="1"/>
  <c r="DG19" i="1"/>
  <c r="DG18" i="1"/>
  <c r="DG17" i="1"/>
  <c r="DG16" i="1"/>
  <c r="DG15" i="1"/>
  <c r="DG14" i="1"/>
  <c r="DG13" i="1"/>
  <c r="DG12" i="1"/>
  <c r="DG11" i="1"/>
  <c r="DG10" i="1"/>
  <c r="DG9" i="1"/>
  <c r="DG8" i="1"/>
  <c r="DG7" i="1"/>
  <c r="DG6" i="1"/>
  <c r="DA27" i="1"/>
  <c r="CZ27" i="1"/>
  <c r="DA26" i="1"/>
  <c r="CZ26" i="1"/>
  <c r="DA25" i="1"/>
  <c r="CZ25" i="1"/>
  <c r="DA24" i="1"/>
  <c r="CZ24" i="1"/>
  <c r="DA23" i="1"/>
  <c r="CZ23" i="1"/>
  <c r="DB21" i="1"/>
  <c r="DB20" i="1"/>
  <c r="DB19" i="1"/>
  <c r="DB18" i="1"/>
  <c r="DB17" i="1"/>
  <c r="DB16" i="1"/>
  <c r="DB15" i="1"/>
  <c r="DB14" i="1"/>
  <c r="DB13" i="1"/>
  <c r="DB12" i="1"/>
  <c r="DB11" i="1"/>
  <c r="DB10" i="1"/>
  <c r="DB9" i="1"/>
  <c r="DB8" i="1"/>
  <c r="DB7" i="1"/>
  <c r="DB6" i="1"/>
  <c r="CV27" i="1"/>
  <c r="CU27" i="1"/>
  <c r="CV26" i="1"/>
  <c r="CU26" i="1"/>
  <c r="CV25" i="1"/>
  <c r="CU25" i="1"/>
  <c r="CV24" i="1"/>
  <c r="CU24" i="1"/>
  <c r="CV23" i="1"/>
  <c r="CU23" i="1"/>
  <c r="CW21" i="1"/>
  <c r="CW20" i="1"/>
  <c r="CW19" i="1"/>
  <c r="CW18" i="1"/>
  <c r="CW17" i="1"/>
  <c r="CW16" i="1"/>
  <c r="CW15" i="1"/>
  <c r="CW14" i="1"/>
  <c r="CW13" i="1"/>
  <c r="CW12" i="1"/>
  <c r="CW11" i="1"/>
  <c r="CW10" i="1"/>
  <c r="CW9" i="1"/>
  <c r="CW8" i="1"/>
  <c r="CW7" i="1"/>
  <c r="CW6" i="1"/>
  <c r="CQ27" i="1"/>
  <c r="CP27" i="1"/>
  <c r="CQ26" i="1"/>
  <c r="CP26" i="1"/>
  <c r="CQ25" i="1"/>
  <c r="CP25" i="1"/>
  <c r="CQ24" i="1"/>
  <c r="CP24" i="1"/>
  <c r="CQ23" i="1"/>
  <c r="CP23" i="1"/>
  <c r="CR21" i="1"/>
  <c r="CR20" i="1"/>
  <c r="CR19" i="1"/>
  <c r="CR18" i="1"/>
  <c r="CR17" i="1"/>
  <c r="CR16" i="1"/>
  <c r="CR15" i="1"/>
  <c r="CR14" i="1"/>
  <c r="CR13" i="1"/>
  <c r="CR12" i="1"/>
  <c r="CR11" i="1"/>
  <c r="CR10" i="1"/>
  <c r="CR9" i="1"/>
  <c r="CR8" i="1"/>
  <c r="CR7" i="1"/>
  <c r="CR6" i="1"/>
  <c r="CL27" i="1"/>
  <c r="CK27" i="1"/>
  <c r="CL26" i="1"/>
  <c r="CK26" i="1"/>
  <c r="CL25" i="1"/>
  <c r="CK25" i="1"/>
  <c r="CL24" i="1"/>
  <c r="CK24" i="1"/>
  <c r="CL23" i="1"/>
  <c r="CK23" i="1"/>
  <c r="CM21" i="1"/>
  <c r="CM20" i="1"/>
  <c r="CM19" i="1"/>
  <c r="CM18" i="1"/>
  <c r="CM17" i="1"/>
  <c r="CM16" i="1"/>
  <c r="CM15" i="1"/>
  <c r="CM14" i="1"/>
  <c r="CM13" i="1"/>
  <c r="CM12" i="1"/>
  <c r="CM11" i="1"/>
  <c r="CM10" i="1"/>
  <c r="CM9" i="1"/>
  <c r="CM8" i="1"/>
  <c r="CM7" i="1"/>
  <c r="CM6" i="1"/>
  <c r="CG27" i="1"/>
  <c r="CF27" i="1"/>
  <c r="CG26" i="1"/>
  <c r="CF26" i="1"/>
  <c r="CG25" i="1"/>
  <c r="CF25" i="1"/>
  <c r="CG24" i="1"/>
  <c r="CF24" i="1"/>
  <c r="CG23" i="1"/>
  <c r="CF23" i="1"/>
  <c r="CH21" i="1"/>
  <c r="CH20" i="1"/>
  <c r="CH19" i="1"/>
  <c r="CH18" i="1"/>
  <c r="CH17" i="1"/>
  <c r="CH16" i="1"/>
  <c r="CH15" i="1"/>
  <c r="CH14" i="1"/>
  <c r="CH13" i="1"/>
  <c r="CH12" i="1"/>
  <c r="CH11" i="1"/>
  <c r="CH10" i="1"/>
  <c r="CH9" i="1"/>
  <c r="CH8" i="1"/>
  <c r="CH7" i="1"/>
  <c r="CH6" i="1"/>
  <c r="CB27" i="1"/>
  <c r="CA27" i="1"/>
  <c r="CB26" i="1"/>
  <c r="CA26" i="1"/>
  <c r="CB25" i="1"/>
  <c r="CA25" i="1"/>
  <c r="CB24" i="1"/>
  <c r="CA24" i="1"/>
  <c r="CB23" i="1"/>
  <c r="CA23" i="1"/>
  <c r="CC21" i="1"/>
  <c r="CC20" i="1"/>
  <c r="CC19" i="1"/>
  <c r="CC18" i="1"/>
  <c r="CC17" i="1"/>
  <c r="CC16" i="1"/>
  <c r="CC15" i="1"/>
  <c r="CC14" i="1"/>
  <c r="CC13" i="1"/>
  <c r="CC12" i="1"/>
  <c r="CC11" i="1"/>
  <c r="CC10" i="1"/>
  <c r="CC9" i="1"/>
  <c r="CC8" i="1"/>
  <c r="CC7" i="1"/>
  <c r="CC6" i="1"/>
  <c r="BW27" i="1"/>
  <c r="BV27" i="1"/>
  <c r="BW26" i="1"/>
  <c r="BV26" i="1"/>
  <c r="BW25" i="1"/>
  <c r="BV25" i="1"/>
  <c r="BW24" i="1"/>
  <c r="BV24" i="1"/>
  <c r="BW23" i="1"/>
  <c r="BV23" i="1"/>
  <c r="BX21" i="1"/>
  <c r="BX20" i="1"/>
  <c r="BX19" i="1"/>
  <c r="BX18" i="1"/>
  <c r="BX17" i="1"/>
  <c r="BX16" i="1"/>
  <c r="BX15" i="1"/>
  <c r="BX14" i="1"/>
  <c r="BX13" i="1"/>
  <c r="BX12" i="1"/>
  <c r="BX11" i="1"/>
  <c r="BX10" i="1"/>
  <c r="BX9" i="1"/>
  <c r="BX8" i="1"/>
  <c r="BX7" i="1"/>
  <c r="BX6" i="1"/>
  <c r="BR27" i="1"/>
  <c r="BQ27" i="1"/>
  <c r="BR26" i="1"/>
  <c r="BQ26" i="1"/>
  <c r="BR25" i="1"/>
  <c r="BQ25" i="1"/>
  <c r="BR24" i="1"/>
  <c r="BQ24" i="1"/>
  <c r="BR23" i="1"/>
  <c r="BQ23" i="1"/>
  <c r="BS21" i="1"/>
  <c r="BS20" i="1"/>
  <c r="BS19" i="1"/>
  <c r="BS18" i="1"/>
  <c r="BS17" i="1"/>
  <c r="BS16" i="1"/>
  <c r="BS15" i="1"/>
  <c r="BS14" i="1"/>
  <c r="BS13" i="1"/>
  <c r="BS12" i="1"/>
  <c r="BS11" i="1"/>
  <c r="BS10" i="1"/>
  <c r="BS9" i="1"/>
  <c r="BS8" i="1"/>
  <c r="BS7" i="1"/>
  <c r="BS6" i="1"/>
  <c r="BM27" i="1"/>
  <c r="BL27" i="1"/>
  <c r="BM26" i="1"/>
  <c r="BL26" i="1"/>
  <c r="BM25" i="1"/>
  <c r="BL25" i="1"/>
  <c r="BM24" i="1"/>
  <c r="BL24" i="1"/>
  <c r="BM23" i="1"/>
  <c r="BL23" i="1"/>
  <c r="BN21" i="1"/>
  <c r="BN20" i="1"/>
  <c r="BN19" i="1"/>
  <c r="BN18" i="1"/>
  <c r="BN17" i="1"/>
  <c r="BN16" i="1"/>
  <c r="BN15" i="1"/>
  <c r="BN14" i="1"/>
  <c r="BN13" i="1"/>
  <c r="BN12" i="1"/>
  <c r="BN11" i="1"/>
  <c r="BN10" i="1"/>
  <c r="BN9" i="1"/>
  <c r="BN8" i="1"/>
  <c r="BN7" i="1"/>
  <c r="BN6" i="1"/>
  <c r="BH27" i="1"/>
  <c r="BG27" i="1"/>
  <c r="BH26" i="1"/>
  <c r="BG26" i="1"/>
  <c r="BH25" i="1"/>
  <c r="BG25" i="1"/>
  <c r="BH24" i="1"/>
  <c r="BG24" i="1"/>
  <c r="BH23" i="1"/>
  <c r="BG23" i="1"/>
  <c r="BI21" i="1"/>
  <c r="BI20" i="1"/>
  <c r="BI19" i="1"/>
  <c r="BI18" i="1"/>
  <c r="BI17" i="1"/>
  <c r="BI16" i="1"/>
  <c r="BI15" i="1"/>
  <c r="BI14" i="1"/>
  <c r="BI13" i="1"/>
  <c r="BI12" i="1"/>
  <c r="BI11" i="1"/>
  <c r="BI10" i="1"/>
  <c r="BI9" i="1"/>
  <c r="BI8" i="1"/>
  <c r="BI7" i="1"/>
  <c r="BI6" i="1"/>
  <c r="BC27" i="1"/>
  <c r="BB27" i="1"/>
  <c r="BC26" i="1"/>
  <c r="BB26" i="1"/>
  <c r="BC25" i="1"/>
  <c r="BB25" i="1"/>
  <c r="BC24" i="1"/>
  <c r="BB24" i="1"/>
  <c r="BC23" i="1"/>
  <c r="BB23" i="1"/>
  <c r="BD21" i="1"/>
  <c r="BD20" i="1"/>
  <c r="BD19" i="1"/>
  <c r="BD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AX27" i="1"/>
  <c r="AW27" i="1"/>
  <c r="AX26" i="1"/>
  <c r="AW26" i="1"/>
  <c r="AX25" i="1"/>
  <c r="AW25" i="1"/>
  <c r="AX24" i="1"/>
  <c r="AW24" i="1"/>
  <c r="AX23" i="1"/>
  <c r="AW23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Y8" i="1"/>
  <c r="AY7" i="1"/>
  <c r="AY6" i="1"/>
  <c r="AS27" i="1"/>
  <c r="AR27" i="1"/>
  <c r="AS26" i="1"/>
  <c r="AR26" i="1"/>
  <c r="AS25" i="1"/>
  <c r="AR25" i="1"/>
  <c r="AS24" i="1"/>
  <c r="AR24" i="1"/>
  <c r="AS23" i="1"/>
  <c r="AR23" i="1"/>
  <c r="AT21" i="1"/>
  <c r="AT20" i="1"/>
  <c r="AT19" i="1"/>
  <c r="AT18" i="1"/>
  <c r="AT17" i="1"/>
  <c r="AT16" i="1"/>
  <c r="AT15" i="1"/>
  <c r="AT14" i="1"/>
  <c r="AT13" i="1"/>
  <c r="AT12" i="1"/>
  <c r="AT11" i="1"/>
  <c r="AT10" i="1"/>
  <c r="AT9" i="1"/>
  <c r="AT8" i="1"/>
  <c r="AT7" i="1"/>
  <c r="AT6" i="1"/>
  <c r="AN27" i="1"/>
  <c r="AM27" i="1"/>
  <c r="AN26" i="1"/>
  <c r="AM26" i="1"/>
  <c r="AN25" i="1"/>
  <c r="AM25" i="1"/>
  <c r="AN24" i="1"/>
  <c r="AM24" i="1"/>
  <c r="AN23" i="1"/>
  <c r="AM23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O7" i="1"/>
  <c r="AO6" i="1"/>
  <c r="AI27" i="1"/>
  <c r="AH27" i="1"/>
  <c r="AI26" i="1"/>
  <c r="AH26" i="1"/>
  <c r="AI25" i="1"/>
  <c r="AH25" i="1"/>
  <c r="AI24" i="1"/>
  <c r="AH24" i="1"/>
  <c r="AI23" i="1"/>
  <c r="AH23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9" i="1"/>
  <c r="AJ8" i="1"/>
  <c r="AJ7" i="1"/>
  <c r="AJ6" i="1"/>
  <c r="AD27" i="1"/>
  <c r="AC27" i="1"/>
  <c r="AD26" i="1"/>
  <c r="AC26" i="1"/>
  <c r="AD25" i="1"/>
  <c r="AC25" i="1"/>
  <c r="AD24" i="1"/>
  <c r="AC24" i="1"/>
  <c r="AD23" i="1"/>
  <c r="AC23" i="1"/>
  <c r="AE21" i="1"/>
  <c r="AE20" i="1"/>
  <c r="AE19" i="1"/>
  <c r="AE18" i="1"/>
  <c r="AE17" i="1"/>
  <c r="AE16" i="1"/>
  <c r="AE15" i="1"/>
  <c r="AE14" i="1"/>
  <c r="AE13" i="1"/>
  <c r="AE12" i="1"/>
  <c r="AE11" i="1"/>
  <c r="AE10" i="1"/>
  <c r="AE9" i="1"/>
  <c r="AE8" i="1"/>
  <c r="AE7" i="1"/>
  <c r="AE6" i="1"/>
  <c r="Y27" i="1"/>
  <c r="X27" i="1"/>
  <c r="Y26" i="1"/>
  <c r="X26" i="1"/>
  <c r="Y25" i="1"/>
  <c r="X25" i="1"/>
  <c r="Y24" i="1"/>
  <c r="X24" i="1"/>
  <c r="Y23" i="1"/>
  <c r="X23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Z8" i="1"/>
  <c r="Z7" i="1"/>
  <c r="Z6" i="1"/>
  <c r="T27" i="1"/>
  <c r="S27" i="1"/>
  <c r="T26" i="1"/>
  <c r="S26" i="1"/>
  <c r="T25" i="1"/>
  <c r="S25" i="1"/>
  <c r="T24" i="1"/>
  <c r="S24" i="1"/>
  <c r="T23" i="1"/>
  <c r="S23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O27" i="1"/>
  <c r="N27" i="1"/>
  <c r="O26" i="1"/>
  <c r="N26" i="1"/>
  <c r="O25" i="1"/>
  <c r="N25" i="1"/>
  <c r="O24" i="1"/>
  <c r="N24" i="1"/>
  <c r="O23" i="1"/>
  <c r="N23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G27" i="2"/>
  <c r="G26" i="2"/>
  <c r="G25" i="2"/>
  <c r="U23" i="1"/>
  <c r="U24" i="1"/>
  <c r="U25" i="1"/>
  <c r="U26" i="1"/>
  <c r="U27" i="1"/>
  <c r="Z23" i="1"/>
  <c r="Z24" i="1"/>
  <c r="Z25" i="1"/>
  <c r="Z26" i="1"/>
  <c r="Z27" i="1"/>
  <c r="AJ23" i="1"/>
  <c r="AJ24" i="1"/>
  <c r="AJ25" i="1"/>
  <c r="AJ26" i="1"/>
  <c r="AJ27" i="1"/>
  <c r="AT23" i="1"/>
  <c r="AT24" i="1"/>
  <c r="AT25" i="1"/>
  <c r="AT26" i="1"/>
  <c r="AT27" i="1"/>
  <c r="AY23" i="1"/>
  <c r="AY24" i="1"/>
  <c r="AY25" i="1"/>
  <c r="AY26" i="1"/>
  <c r="AY27" i="1"/>
  <c r="BD23" i="1"/>
  <c r="BD24" i="1"/>
  <c r="BD25" i="1"/>
  <c r="BD26" i="1"/>
  <c r="BD27" i="1"/>
  <c r="BI23" i="1"/>
  <c r="BI24" i="1"/>
  <c r="BI25" i="1"/>
  <c r="BI26" i="1"/>
  <c r="BI27" i="1"/>
  <c r="BN23" i="1"/>
  <c r="BN24" i="1"/>
  <c r="BN25" i="1"/>
  <c r="BN26" i="1"/>
  <c r="BN27" i="1"/>
  <c r="BS23" i="1"/>
  <c r="BS24" i="1"/>
  <c r="BS25" i="1"/>
  <c r="BS26" i="1"/>
  <c r="BS27" i="1"/>
  <c r="BX23" i="1"/>
  <c r="BX24" i="1"/>
  <c r="BX25" i="1"/>
  <c r="BX26" i="1"/>
  <c r="BX27" i="1"/>
  <c r="CC23" i="1"/>
  <c r="CC24" i="1"/>
  <c r="CC25" i="1"/>
  <c r="CC26" i="1"/>
  <c r="CC27" i="1"/>
  <c r="CH23" i="1"/>
  <c r="CH24" i="1"/>
  <c r="CH25" i="1"/>
  <c r="CH26" i="1"/>
  <c r="CH27" i="1"/>
  <c r="CM23" i="1"/>
  <c r="CM24" i="1"/>
  <c r="CM25" i="1"/>
  <c r="CM26" i="1"/>
  <c r="CM27" i="1"/>
  <c r="CR23" i="1"/>
  <c r="CR24" i="1"/>
  <c r="CR25" i="1"/>
  <c r="CR26" i="1"/>
  <c r="CR27" i="1"/>
  <c r="CW23" i="1"/>
  <c r="CW24" i="1"/>
  <c r="CW25" i="1"/>
  <c r="CW26" i="1"/>
  <c r="CW27" i="1"/>
  <c r="DB23" i="1"/>
  <c r="DB24" i="1"/>
  <c r="DB25" i="1"/>
  <c r="DB26" i="1"/>
  <c r="DB27" i="1"/>
  <c r="DG23" i="1"/>
  <c r="DG24" i="1"/>
  <c r="DG25" i="1"/>
  <c r="DG26" i="1"/>
  <c r="DG27" i="1"/>
  <c r="DL23" i="1"/>
  <c r="DL24" i="1"/>
  <c r="DL25" i="1"/>
  <c r="DL26" i="1"/>
  <c r="DL27" i="1"/>
  <c r="DQ23" i="1"/>
  <c r="DQ24" i="1"/>
  <c r="DQ25" i="1"/>
  <c r="DQ26" i="1"/>
  <c r="DQ27" i="1"/>
  <c r="DV23" i="1"/>
  <c r="DV24" i="1"/>
  <c r="DV25" i="1"/>
  <c r="DV26" i="1"/>
  <c r="DV27" i="1"/>
  <c r="EA23" i="1"/>
  <c r="EA24" i="1"/>
  <c r="EA25" i="1"/>
  <c r="EA26" i="1"/>
  <c r="EA27" i="1"/>
  <c r="EF23" i="1"/>
  <c r="EF24" i="1"/>
  <c r="EF25" i="1"/>
  <c r="EF26" i="1"/>
  <c r="EF27" i="1"/>
  <c r="EK23" i="1"/>
  <c r="EK24" i="1"/>
  <c r="EK25" i="1"/>
  <c r="EK26" i="1"/>
  <c r="EK27" i="1"/>
  <c r="EP23" i="1"/>
  <c r="EP24" i="1"/>
  <c r="EP25" i="1"/>
  <c r="EP26" i="1"/>
  <c r="EP27" i="1"/>
  <c r="EU23" i="1"/>
  <c r="EU24" i="1"/>
  <c r="EU25" i="1"/>
  <c r="EU26" i="1"/>
  <c r="EU27" i="1"/>
  <c r="EZ23" i="1"/>
  <c r="EZ24" i="1"/>
  <c r="EZ25" i="1"/>
  <c r="EZ26" i="1"/>
  <c r="EZ27" i="1"/>
  <c r="FE23" i="1"/>
  <c r="FE24" i="1"/>
  <c r="FE25" i="1"/>
  <c r="FE26" i="1"/>
  <c r="FE27" i="1"/>
  <c r="FJ23" i="1"/>
  <c r="FJ24" i="1"/>
  <c r="FJ25" i="1"/>
  <c r="FJ26" i="1"/>
  <c r="FJ27" i="1"/>
  <c r="FO23" i="1"/>
  <c r="FO24" i="1"/>
  <c r="FO25" i="1"/>
  <c r="FO26" i="1"/>
  <c r="FO27" i="1"/>
  <c r="FT23" i="1"/>
  <c r="FT24" i="1"/>
  <c r="FT25" i="1"/>
  <c r="FT26" i="1"/>
  <c r="FT27" i="1"/>
  <c r="P23" i="1"/>
  <c r="P24" i="1"/>
  <c r="P25" i="1"/>
  <c r="P26" i="1"/>
  <c r="P27" i="1"/>
  <c r="AE23" i="1"/>
  <c r="AE24" i="1"/>
  <c r="AE25" i="1"/>
  <c r="AE26" i="1"/>
  <c r="AE27" i="1"/>
  <c r="AO23" i="1"/>
  <c r="AO24" i="1"/>
  <c r="AO25" i="1"/>
  <c r="AO26" i="1"/>
  <c r="AO27" i="1"/>
  <c r="G35" i="1"/>
  <c r="G36" i="1"/>
  <c r="D23" i="1"/>
  <c r="F6" i="1"/>
  <c r="F7" i="1"/>
  <c r="F8" i="1"/>
  <c r="F10" i="1"/>
  <c r="F12" i="1"/>
  <c r="F20" i="1"/>
  <c r="F21" i="1"/>
  <c r="E24" i="1"/>
  <c r="E25" i="1"/>
  <c r="E26" i="1"/>
  <c r="E27" i="1"/>
  <c r="J27" i="1"/>
  <c r="I27" i="1"/>
  <c r="J26" i="1"/>
  <c r="I26" i="1"/>
  <c r="J25" i="1"/>
  <c r="I25" i="1"/>
  <c r="J24" i="1"/>
  <c r="I24" i="1"/>
  <c r="J23" i="1"/>
  <c r="I23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F16" i="1"/>
  <c r="F15" i="1"/>
  <c r="F14" i="1"/>
  <c r="F13" i="1"/>
  <c r="F19" i="1"/>
  <c r="F18" i="1"/>
  <c r="F17" i="1"/>
  <c r="F11" i="1"/>
  <c r="D27" i="1"/>
  <c r="F27" i="1"/>
  <c r="D26" i="1"/>
  <c r="F26" i="1"/>
  <c r="F9" i="1"/>
  <c r="D24" i="1"/>
  <c r="F24" i="1"/>
  <c r="D25" i="1"/>
  <c r="F25" i="1"/>
  <c r="E23" i="1"/>
  <c r="K23" i="1"/>
  <c r="I30" i="1"/>
  <c r="K24" i="1"/>
  <c r="K25" i="1"/>
  <c r="L25" i="1"/>
  <c r="K26" i="1"/>
  <c r="K27" i="1"/>
  <c r="L27" i="1"/>
  <c r="F23" i="1"/>
  <c r="G27" i="1"/>
  <c r="G24" i="1"/>
  <c r="AP24" i="1"/>
  <c r="Q26" i="1"/>
  <c r="FP24" i="1"/>
  <c r="EQ27" i="1"/>
  <c r="EG25" i="1"/>
  <c r="DR24" i="1"/>
  <c r="DH26" i="1"/>
  <c r="CX26" i="1"/>
  <c r="CI27" i="1"/>
  <c r="AP26" i="1"/>
  <c r="Q24" i="1"/>
  <c r="FP26" i="1"/>
  <c r="FK25" i="1"/>
  <c r="FF24" i="1"/>
  <c r="EV26" i="1"/>
  <c r="EQ25" i="1"/>
  <c r="EG27" i="1"/>
  <c r="EB24" i="1"/>
  <c r="DR26" i="1"/>
  <c r="DH24" i="1"/>
  <c r="CX24" i="1"/>
  <c r="CN26" i="1"/>
  <c r="CI25" i="1"/>
  <c r="BY27" i="1"/>
  <c r="BT26" i="1"/>
  <c r="BO27" i="1"/>
  <c r="BJ26" i="1"/>
  <c r="BE27" i="1"/>
  <c r="AZ26" i="1"/>
  <c r="AU27" i="1"/>
  <c r="AK26" i="1"/>
  <c r="AA27" i="1"/>
  <c r="V26" i="1"/>
  <c r="AP27" i="1"/>
  <c r="AF26" i="1"/>
  <c r="Q27" i="1"/>
  <c r="FU26" i="1"/>
  <c r="FP27" i="1"/>
  <c r="FK26" i="1"/>
  <c r="FF27" i="1"/>
  <c r="FA26" i="1"/>
  <c r="EV27" i="1"/>
  <c r="EQ26" i="1"/>
  <c r="EL27" i="1"/>
  <c r="EG26" i="1"/>
  <c r="EB27" i="1"/>
  <c r="DW26" i="1"/>
  <c r="DR27" i="1"/>
  <c r="DM26" i="1"/>
  <c r="DH27" i="1"/>
  <c r="DC26" i="1"/>
  <c r="CX27" i="1"/>
  <c r="CS26" i="1"/>
  <c r="CN27" i="1"/>
  <c r="CI26" i="1"/>
  <c r="CD27" i="1"/>
  <c r="BY26" i="1"/>
  <c r="BT27" i="1"/>
  <c r="BO26" i="1"/>
  <c r="BJ27" i="1"/>
  <c r="BE26" i="1"/>
  <c r="AZ27" i="1"/>
  <c r="AU26" i="1"/>
  <c r="AK27" i="1"/>
  <c r="AA26" i="1"/>
  <c r="V27" i="1"/>
  <c r="AF25" i="1"/>
  <c r="FU27" i="1"/>
  <c r="FA27" i="1"/>
  <c r="EL24" i="1"/>
  <c r="DW27" i="1"/>
  <c r="DM25" i="1"/>
  <c r="DC27" i="1"/>
  <c r="CS27" i="1"/>
  <c r="CD24" i="1"/>
  <c r="AF27" i="1"/>
  <c r="FU25" i="1"/>
  <c r="FK27" i="1"/>
  <c r="FF26" i="1"/>
  <c r="FA25" i="1"/>
  <c r="EV24" i="1"/>
  <c r="EL26" i="1"/>
  <c r="EB26" i="1"/>
  <c r="DW25" i="1"/>
  <c r="DM27" i="1"/>
  <c r="DC25" i="1"/>
  <c r="CS25" i="1"/>
  <c r="CN24" i="1"/>
  <c r="CD26" i="1"/>
  <c r="BY25" i="1"/>
  <c r="BT24" i="1"/>
  <c r="BO25" i="1"/>
  <c r="BJ24" i="1"/>
  <c r="BE25" i="1"/>
  <c r="AZ24" i="1"/>
  <c r="AU25" i="1"/>
  <c r="AK24" i="1"/>
  <c r="AA25" i="1"/>
  <c r="V24" i="1"/>
  <c r="AP25" i="1"/>
  <c r="AF24" i="1"/>
  <c r="Q25" i="1"/>
  <c r="FU24" i="1"/>
  <c r="FP25" i="1"/>
  <c r="FK24" i="1"/>
  <c r="FF25" i="1"/>
  <c r="FA24" i="1"/>
  <c r="EV25" i="1"/>
  <c r="EQ24" i="1"/>
  <c r="EL25" i="1"/>
  <c r="EG24" i="1"/>
  <c r="EB25" i="1"/>
  <c r="DW24" i="1"/>
  <c r="DR25" i="1"/>
  <c r="DM24" i="1"/>
  <c r="DH25" i="1"/>
  <c r="DC24" i="1"/>
  <c r="CX25" i="1"/>
  <c r="CS24" i="1"/>
  <c r="CN25" i="1"/>
  <c r="CI24" i="1"/>
  <c r="CD25" i="1"/>
  <c r="BY24" i="1"/>
  <c r="BT25" i="1"/>
  <c r="BO24" i="1"/>
  <c r="BJ25" i="1"/>
  <c r="BE24" i="1"/>
  <c r="AZ25" i="1"/>
  <c r="AU24" i="1"/>
  <c r="AK25" i="1"/>
  <c r="AA24" i="1"/>
  <c r="V25" i="1"/>
  <c r="L24" i="1"/>
  <c r="G26" i="1"/>
  <c r="L26" i="1"/>
  <c r="G25" i="1"/>
  <c r="G31" i="1"/>
  <c r="G32" i="1"/>
  <c r="Q21" i="8" l="1"/>
  <c r="S12" i="8"/>
  <c r="S16" i="8"/>
  <c r="S10" i="8"/>
  <c r="S11" i="8"/>
  <c r="S15" i="8"/>
  <c r="S20" i="8"/>
  <c r="S8" i="8"/>
  <c r="S6" i="8"/>
  <c r="S14" i="8"/>
  <c r="S5" i="8"/>
  <c r="S21" i="8" l="1"/>
</calcChain>
</file>

<file path=xl/sharedStrings.xml><?xml version="1.0" encoding="utf-8"?>
<sst xmlns="http://schemas.openxmlformats.org/spreadsheetml/2006/main" count="835" uniqueCount="224">
  <si>
    <t>Echelon</t>
  </si>
  <si>
    <t xml:space="preserve">Enseignement pratique </t>
  </si>
  <si>
    <t xml:space="preserve">Enseignement théorique </t>
  </si>
  <si>
    <t>total</t>
  </si>
  <si>
    <t>PEA territorial de classe normale</t>
  </si>
  <si>
    <t>PEA territorial hors classe</t>
  </si>
  <si>
    <t>total classe 2</t>
  </si>
  <si>
    <t>total classe 2 ech 1 à 5</t>
  </si>
  <si>
    <t>total classe 2 ech 6 à 9</t>
  </si>
  <si>
    <t>total classe 1</t>
  </si>
  <si>
    <t>compil des données écoles</t>
  </si>
  <si>
    <t>en ETP</t>
  </si>
  <si>
    <t>nb de contractuels en ETP</t>
  </si>
  <si>
    <t>nb de contractuels en personnes physiques</t>
  </si>
  <si>
    <t>NB de PEA en personnes physiques</t>
  </si>
  <si>
    <t>École européenne supérieure de l’image (Angoulême et Poitiers)</t>
  </si>
  <si>
    <t>École supérieure d’art et de design (Grenoble, Valence)</t>
  </si>
  <si>
    <t>École supérieure d’art et de communication (Cambrai)</t>
  </si>
  <si>
    <t>École supérieure d’art et de design (Valenciennes)</t>
  </si>
  <si>
    <t>École supérieure d’art de Lorraine (Metz/Épinal) </t>
  </si>
  <si>
    <t>École supérieure des beaux-arts Nantes Métropole</t>
  </si>
  <si>
    <t>École d’enseignement supérieur d’art (Bordeaux)</t>
  </si>
  <si>
    <t>Campus Caribéen des Arts (Fort de France)</t>
  </si>
  <si>
    <t>École supérieure d’art et de design Marseille-Méditerranée</t>
  </si>
  <si>
    <t>École supérieure d’art et de design (Reims)</t>
  </si>
  <si>
    <t>École supérieure d’art et de Clermont Métropole</t>
  </si>
  <si>
    <t>École supérieure d’art Avignon</t>
  </si>
  <si>
    <t>École supérieure des beaux-arts Nîmes</t>
  </si>
  <si>
    <t>École nationale supérieure des beaux-arts de Lyon</t>
  </si>
  <si>
    <t>École supérieure d’art (Aix-en-Provence)</t>
  </si>
  <si>
    <t>École supérieure d’art et de design (Saint-Étienne)</t>
  </si>
  <si>
    <t>Institut supérieur des beaux-arts (Besançon)</t>
  </si>
  <si>
    <t>École supérieure des beaux-arts Montpellier-Méditerranée- Métropole</t>
  </si>
  <si>
    <t>École supérieure d’art du Nord Pas-de-Calais (Dunkerque et Tourcoing)</t>
  </si>
  <si>
    <t>École supérieure d'arts et médias (Caen et Cherbourg)</t>
  </si>
  <si>
    <t>École supérieure d’art de La Réunion (Le Port)</t>
  </si>
  <si>
    <t>École supérieure d’art des Pyrénnées (Pau-Tarbes)</t>
  </si>
  <si>
    <t>École Supérieure d'Art et Design (Le Havre et Rouen)</t>
  </si>
  <si>
    <t>École européenne supérieure d’art de Bretagne (Brest, Lorient, Quimper et Rennes)</t>
  </si>
  <si>
    <t>École supérieure d’art de l’agglomération d’Annecy</t>
  </si>
  <si>
    <t>Haute école des Arts du Rhin HEAR (Strasbourg/Mulhouse)</t>
  </si>
  <si>
    <t>École supérieure d’art et de design d’Orléans</t>
  </si>
  <si>
    <t>École supérieure des beaux-arts (Tours Angers Le Mans)</t>
  </si>
  <si>
    <t>École supérieure d’art et de design (Amiens)</t>
  </si>
  <si>
    <t>Institut supérieur des arts de Toulouse</t>
  </si>
  <si>
    <t>École supérieure d’art des Rocailles (Biarritz)</t>
  </si>
  <si>
    <t>École supérieure d’art et de design Toulon Provence Méditerranée</t>
  </si>
  <si>
    <t>École Média Art Fructidor (Chalon-sur-Saône)</t>
  </si>
  <si>
    <t>Le Fresnoy Studio national des arts contemporains</t>
  </si>
  <si>
    <t>Angouleme</t>
  </si>
  <si>
    <t>Grenoble</t>
  </si>
  <si>
    <t>Cambrai</t>
  </si>
  <si>
    <t>Valenciennes</t>
  </si>
  <si>
    <t>Metz</t>
  </si>
  <si>
    <t>Nantes</t>
  </si>
  <si>
    <t>Bordeaux</t>
  </si>
  <si>
    <t>Fort de France</t>
  </si>
  <si>
    <t>Marseille</t>
  </si>
  <si>
    <t>Reims</t>
  </si>
  <si>
    <t>Clermont</t>
  </si>
  <si>
    <t>Avignon</t>
  </si>
  <si>
    <t>Nimes</t>
  </si>
  <si>
    <t>Lyon</t>
  </si>
  <si>
    <t>Aix en Provence</t>
  </si>
  <si>
    <t>St etienne</t>
  </si>
  <si>
    <t>Besancon</t>
  </si>
  <si>
    <t>Montpellier</t>
  </si>
  <si>
    <t>Dunkerque</t>
  </si>
  <si>
    <t>Caen</t>
  </si>
  <si>
    <t>Le port</t>
  </si>
  <si>
    <t>Pau</t>
  </si>
  <si>
    <t>rouen</t>
  </si>
  <si>
    <t>Brest</t>
  </si>
  <si>
    <t>Annecy</t>
  </si>
  <si>
    <t>Strasbourg</t>
  </si>
  <si>
    <t>Orleans</t>
  </si>
  <si>
    <t>angers</t>
  </si>
  <si>
    <t>Amiens</t>
  </si>
  <si>
    <t>Toulouse</t>
  </si>
  <si>
    <t>Biarritz</t>
  </si>
  <si>
    <t>Toulon</t>
  </si>
  <si>
    <t>Chalon sur Saone</t>
  </si>
  <si>
    <t>tourcoing</t>
  </si>
  <si>
    <t>Nouvelle Aquitaine</t>
  </si>
  <si>
    <t>Auvergne Rhône Alpes</t>
  </si>
  <si>
    <t>Hauts de France</t>
  </si>
  <si>
    <t>Grand Est</t>
  </si>
  <si>
    <t>pays-de-la-loire</t>
  </si>
  <si>
    <t>Martinique</t>
  </si>
  <si>
    <t>PACA</t>
  </si>
  <si>
    <t>Occitanie</t>
  </si>
  <si>
    <t>Bourgogne Franche Comté</t>
  </si>
  <si>
    <t>Normandie</t>
  </si>
  <si>
    <t>la réunion</t>
  </si>
  <si>
    <t>Bretagne</t>
  </si>
  <si>
    <t>centre val de loire</t>
  </si>
  <si>
    <t>centre val de loire / Pays-de-la-loire</t>
  </si>
  <si>
    <t>Poitou charentes</t>
  </si>
  <si>
    <t>Rhône Alpes</t>
  </si>
  <si>
    <t>NPDC</t>
  </si>
  <si>
    <t>lorraine</t>
  </si>
  <si>
    <t>Aquitaine</t>
  </si>
  <si>
    <t>Champagne-Ardennes</t>
  </si>
  <si>
    <t>Auvergne</t>
  </si>
  <si>
    <t>languedoc roussillon</t>
  </si>
  <si>
    <t>Franche comté</t>
  </si>
  <si>
    <t>midi-pyrénées</t>
  </si>
  <si>
    <t>Basse-Normandie</t>
  </si>
  <si>
    <t>haute-normandie</t>
  </si>
  <si>
    <t>alsace</t>
  </si>
  <si>
    <t>centre</t>
  </si>
  <si>
    <t>centre / pays-de-la-loire</t>
  </si>
  <si>
    <t>Picardie</t>
  </si>
  <si>
    <t>Bourgogne</t>
  </si>
  <si>
    <t>Indice Majoré</t>
  </si>
  <si>
    <t>total masse salariale</t>
  </si>
  <si>
    <t>dont salaires PEA</t>
  </si>
  <si>
    <t>dont salaires contractuels</t>
  </si>
  <si>
    <t>dont primes et compléments de salaires PEA</t>
  </si>
  <si>
    <t>dont primes et compléments de salaires contractuels</t>
  </si>
  <si>
    <t>nb de personnes concernées par des missions de recherche</t>
  </si>
  <si>
    <t>nb de personnes bénéficiants de décharges horaires pour mission de recherche</t>
  </si>
  <si>
    <t>Nb d'ETP représentés par ces décharges horaires</t>
  </si>
  <si>
    <t>total enseignants PEA en ETP</t>
  </si>
  <si>
    <t>NB de PEA en ETP</t>
  </si>
  <si>
    <t>dont nb de femmes</t>
  </si>
  <si>
    <t>dont nb d'hommes</t>
  </si>
  <si>
    <t>nb en jaune les cellules automatisées</t>
  </si>
  <si>
    <t>dont autres types de rémunération : à préciser</t>
  </si>
  <si>
    <t>moyenne d'âge des PEA</t>
  </si>
  <si>
    <t>moyenne d'âge des contractuels</t>
  </si>
  <si>
    <r>
      <rPr>
        <b/>
        <sz val="9"/>
        <rFont val="Arial"/>
        <family val="2"/>
      </rPr>
      <t xml:space="preserve">précisions : </t>
    </r>
    <r>
      <rPr>
        <sz val="9"/>
        <rFont val="Arial"/>
        <family val="2"/>
      </rPr>
      <t xml:space="preserve">
- précisons sur les régimes indemnitaires pour PEA et contractuels ?
- Dans la gestion RH de l'établissement y a-t-il une volonté d'alignerla rémunération des contractuels à celle des PEA ?
- autre remarque : </t>
    </r>
  </si>
  <si>
    <t>nb de titulaires d'un doctorat universitaire / PhD parmi les enseignants permanents</t>
  </si>
  <si>
    <t>nb d'HdR parmi les enseignants permanents</t>
  </si>
  <si>
    <t xml:space="preserve">ville : </t>
  </si>
  <si>
    <t xml:space="preserve">région : </t>
  </si>
  <si>
    <t xml:space="preserve">ancienne région : </t>
  </si>
  <si>
    <t>menu déroulant</t>
  </si>
  <si>
    <t>ville</t>
  </si>
  <si>
    <t>région</t>
  </si>
  <si>
    <t>ancienne région</t>
  </si>
  <si>
    <t>agent n°</t>
  </si>
  <si>
    <t>année de naissance</t>
  </si>
  <si>
    <t>échelon</t>
  </si>
  <si>
    <t>année d'entrée dans l'échelon</t>
  </si>
  <si>
    <t>année d'entrée dans le corps</t>
  </si>
  <si>
    <t>indice majoré</t>
  </si>
  <si>
    <t xml:space="preserve">% de décharge horaire pour recherche </t>
  </si>
  <si>
    <t>% de décharge horaire pour autre mission</t>
  </si>
  <si>
    <t xml:space="preserve">mission à préciser si décharge autre que recherche </t>
  </si>
  <si>
    <t>salaire mensuel yc charges et hors primes</t>
  </si>
  <si>
    <t xml:space="preserve">primes, heures supp, indemnités et assimilées pour recherche </t>
  </si>
  <si>
    <t xml:space="preserve">primes, heures supp, indemnités et assimilées hors recherche </t>
  </si>
  <si>
    <t>automatique</t>
  </si>
  <si>
    <t>commentaires libres</t>
  </si>
  <si>
    <t>en %</t>
  </si>
  <si>
    <t>saisie libre</t>
  </si>
  <si>
    <t>en €</t>
  </si>
  <si>
    <t>de 0 à 1</t>
  </si>
  <si>
    <t>équivalent temps plein (ETP)</t>
  </si>
  <si>
    <t>Femme / Homme</t>
  </si>
  <si>
    <t>classe : normale / hors classe</t>
  </si>
  <si>
    <t>doctorat - PhD : oui / non</t>
  </si>
  <si>
    <t>HdR : : oui / non</t>
  </si>
  <si>
    <r>
      <t>chargé d'une mission de recherche</t>
    </r>
    <r>
      <rPr>
        <sz val="10"/>
        <rFont val="Arial"/>
        <family val="2"/>
      </rPr>
      <t xml:space="preserve"> : oui / non</t>
    </r>
  </si>
  <si>
    <r>
      <t xml:space="preserve">enseigne dans une classe prépa </t>
    </r>
    <r>
      <rPr>
        <sz val="10"/>
        <rFont val="Arial"/>
        <family val="2"/>
      </rPr>
      <t xml:space="preserve"> : oui / non</t>
    </r>
  </si>
  <si>
    <r>
      <t xml:space="preserve">dirige une classe prépa </t>
    </r>
    <r>
      <rPr>
        <sz val="10"/>
        <rFont val="Arial"/>
        <family val="2"/>
      </rPr>
      <t xml:space="preserve"> : oui / non</t>
    </r>
  </si>
  <si>
    <r>
      <t>Grille PPCR au 1</t>
    </r>
    <r>
      <rPr>
        <b/>
        <vertAlign val="superscript"/>
        <sz val="12"/>
        <rFont val="Times New Roma ,serif;mso-farea"/>
      </rPr>
      <t>er</t>
    </r>
    <r>
      <rPr>
        <b/>
        <sz val="12"/>
        <rFont val="Times New Roma ,serif;mso-farea"/>
      </rPr>
      <t xml:space="preserve"> janvier 2017</t>
    </r>
  </si>
  <si>
    <t>Indice brut</t>
  </si>
  <si>
    <t>Indice majoré</t>
  </si>
  <si>
    <t>Durée</t>
  </si>
  <si>
    <t>Durée max du grade</t>
  </si>
  <si>
    <t>/</t>
  </si>
  <si>
    <t>18 ans 6 mois</t>
  </si>
  <si>
    <t>3 ans</t>
  </si>
  <si>
    <t>15 ans 6 mois</t>
  </si>
  <si>
    <t>12 ans 6 mois</t>
  </si>
  <si>
    <t>2 ans 6 mois</t>
  </si>
  <si>
    <t>10 ans</t>
  </si>
  <si>
    <t>7 ans 6 mois</t>
  </si>
  <si>
    <t>5 ans</t>
  </si>
  <si>
    <t>prof</t>
  </si>
  <si>
    <t>classe normale</t>
  </si>
  <si>
    <r>
      <t>Grille PPCR au 1</t>
    </r>
    <r>
      <rPr>
        <b/>
        <vertAlign val="superscript"/>
        <sz val="12"/>
        <rFont val="Arial"/>
        <family val="2"/>
      </rPr>
      <t>er</t>
    </r>
    <r>
      <rPr>
        <b/>
        <sz val="12"/>
        <rFont val="Arial"/>
        <family val="2"/>
      </rPr>
      <t xml:space="preserve"> janvier 2017</t>
    </r>
  </si>
  <si>
    <t>Durée mini</t>
  </si>
  <si>
    <t>26 ans</t>
  </si>
  <si>
    <t>3 ans 6 mois</t>
  </si>
  <si>
    <t>22 ans 6 mois</t>
  </si>
  <si>
    <t>19 ans</t>
  </si>
  <si>
    <t>9 ans 6 mois</t>
  </si>
  <si>
    <t>6 ans 6 mois</t>
  </si>
  <si>
    <t>4 ans</t>
  </si>
  <si>
    <t>1 an 6 mois</t>
  </si>
  <si>
    <t>  </t>
  </si>
  <si>
    <t>hors classe</t>
  </si>
  <si>
    <t>non</t>
  </si>
  <si>
    <t>oui</t>
  </si>
  <si>
    <t>le tableau est anonyme : le nom n'est pas demandé</t>
  </si>
  <si>
    <t>Ecole</t>
  </si>
  <si>
    <t>année d'entrée dans le grade</t>
  </si>
  <si>
    <t>primes, heures supp, indemnités et assimilées</t>
  </si>
  <si>
    <t>F</t>
  </si>
  <si>
    <t>titulaire ou contractuel (CDD ou CDI)</t>
  </si>
  <si>
    <t>titulaire</t>
  </si>
  <si>
    <t>TABLEAU ANONYME DE RECENSEMENT DES PERSONNELS ENSEIGNANTS  - Procédure d'accréditation 2018 - 2019</t>
  </si>
  <si>
    <t>TABLEAU ANONYME DE RECENSEMENT DES PERSONNELS ADMINISTRATIFS - Procédure d'accréditation 2018-2019</t>
  </si>
  <si>
    <t>Pôle d'enseignement supérieur - Le Pont Supérieur -</t>
  </si>
  <si>
    <t>Loire Atlantique</t>
  </si>
  <si>
    <t>H</t>
  </si>
  <si>
    <t>Contractuel CDD</t>
  </si>
  <si>
    <t>NC</t>
  </si>
  <si>
    <t>Charges patronales</t>
  </si>
  <si>
    <t>Coût de poste</t>
  </si>
  <si>
    <t>Primes et indemnités
Participations employeur</t>
  </si>
  <si>
    <t>Titulaire</t>
  </si>
  <si>
    <t>Traitement indiciaire
NBI
SFT
Ind. Résidence</t>
  </si>
  <si>
    <t>CDI</t>
  </si>
  <si>
    <t>Hors classe</t>
  </si>
  <si>
    <t>Classe normale</t>
  </si>
  <si>
    <t>SAS</t>
  </si>
  <si>
    <t>année d'entrée dans le CADRE</t>
  </si>
  <si>
    <t xml:space="preserve">année d'entrée dans le GRADE </t>
  </si>
  <si>
    <t>TOTAUX</t>
  </si>
  <si>
    <t>Coût de poste en année pleine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</si>
</sst>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\ &quot;€&quot;_-;\-* #,##0\ &quot;€&quot;_-;_-* &quot;-&quot;??\ &quot;€&quot;_-;_-@_-"/>
  </numFmts>
  <fonts count="18">
    <font>
      <sz val="10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70C0"/>
      <name val="Arial"/>
      <family val="2"/>
    </font>
    <font>
      <b/>
      <sz val="10"/>
      <name val="Arial"/>
      <family val="2"/>
    </font>
    <font>
      <b/>
      <sz val="10"/>
      <color theme="8" tint="-0.249977111117893"/>
      <name val="Arial"/>
      <family val="2"/>
    </font>
    <font>
      <b/>
      <sz val="12"/>
      <name val="Times New Roma ,serif;mso-farea"/>
    </font>
    <font>
      <b/>
      <vertAlign val="superscript"/>
      <sz val="12"/>
      <name val="Times New Roma ,serif;mso-farea"/>
    </font>
    <font>
      <b/>
      <sz val="12"/>
      <name val="Arial"/>
      <family val="2"/>
    </font>
    <font>
      <sz val="12"/>
      <name val="Arial"/>
      <family val="2"/>
    </font>
    <font>
      <b/>
      <vertAlign val="superscript"/>
      <sz val="12"/>
      <name val="Arial"/>
      <family val="2"/>
    </font>
    <font>
      <sz val="12"/>
      <name val="Times New Roman1 ,serif;mso-fa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FE7F5"/>
        <bgColor indexed="64"/>
      </patternFill>
    </fill>
    <fill>
      <patternFill patternType="solid">
        <fgColor rgb="FFE6E6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theme="8" tint="-0.49998474074526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17" fillId="0" borderId="0" applyFont="0" applyFill="0" applyBorder="0" applyAlignment="0" applyProtection="0"/>
  </cellStyleXfs>
  <cellXfs count="130">
    <xf numFmtId="0" fontId="0" fillId="0" borderId="0" xfId="0"/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9" fontId="3" fillId="3" borderId="1" xfId="1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164" fontId="2" fillId="2" borderId="0" xfId="2" applyNumberFormat="1" applyFont="1" applyFill="1" applyAlignment="1">
      <alignment vertical="center" wrapText="1"/>
    </xf>
    <xf numFmtId="0" fontId="3" fillId="3" borderId="1" xfId="1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right" vertical="center" wrapText="1"/>
    </xf>
    <xf numFmtId="9" fontId="2" fillId="3" borderId="1" xfId="1" applyFont="1" applyFill="1" applyBorder="1" applyAlignment="1">
      <alignment vertical="center" wrapText="1"/>
    </xf>
    <xf numFmtId="0" fontId="2" fillId="3" borderId="1" xfId="1" applyNumberFormat="1" applyFont="1" applyFill="1" applyBorder="1" applyAlignment="1">
      <alignment vertical="center" wrapText="1"/>
    </xf>
    <xf numFmtId="0" fontId="8" fillId="2" borderId="0" xfId="0" applyFont="1" applyFill="1" applyAlignment="1">
      <alignment horizontal="right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44" fontId="1" fillId="4" borderId="0" xfId="2" applyFont="1" applyFill="1" applyBorder="1" applyAlignment="1">
      <alignment horizontal="center" vertical="center" wrapText="1"/>
    </xf>
    <xf numFmtId="44" fontId="9" fillId="5" borderId="1" xfId="2" applyFont="1" applyFill="1" applyBorder="1" applyAlignment="1">
      <alignment horizontal="center" vertical="center" wrapText="1"/>
    </xf>
    <xf numFmtId="44" fontId="1" fillId="4" borderId="1" xfId="2" applyFont="1" applyFill="1" applyBorder="1" applyAlignment="1">
      <alignment horizontal="center" vertical="center" wrapText="1"/>
    </xf>
    <xf numFmtId="9" fontId="1" fillId="4" borderId="0" xfId="1" applyFont="1" applyFill="1" applyBorder="1" applyAlignment="1">
      <alignment horizontal="center" vertical="center" wrapText="1"/>
    </xf>
    <xf numFmtId="9" fontId="9" fillId="5" borderId="1" xfId="1" applyFont="1" applyFill="1" applyBorder="1" applyAlignment="1">
      <alignment horizontal="center" vertical="center" wrapText="1"/>
    </xf>
    <xf numFmtId="9" fontId="1" fillId="4" borderId="1" xfId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8" borderId="0" xfId="0" applyFill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3" fillId="9" borderId="16" xfId="0" applyFont="1" applyFill="1" applyBorder="1" applyAlignment="1">
      <alignment horizontal="center"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0" fillId="9" borderId="17" xfId="0" applyFill="1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3" fillId="7" borderId="16" xfId="0" applyFont="1" applyFill="1" applyBorder="1" applyAlignment="1">
      <alignment vertical="center" wrapText="1"/>
    </xf>
    <xf numFmtId="0" fontId="13" fillId="7" borderId="17" xfId="0" applyFont="1" applyFill="1" applyBorder="1" applyAlignment="1">
      <alignment vertical="center" wrapText="1"/>
    </xf>
    <xf numFmtId="0" fontId="11" fillId="6" borderId="0" xfId="0" applyFont="1" applyFill="1" applyAlignment="1">
      <alignment vertical="center"/>
    </xf>
    <xf numFmtId="0" fontId="13" fillId="6" borderId="18" xfId="0" applyFont="1" applyFill="1" applyBorder="1" applyAlignment="1">
      <alignment vertical="center"/>
    </xf>
    <xf numFmtId="0" fontId="13" fillId="6" borderId="0" xfId="0" applyFont="1" applyFill="1" applyBorder="1" applyAlignment="1">
      <alignment vertical="center"/>
    </xf>
    <xf numFmtId="0" fontId="9" fillId="10" borderId="1" xfId="0" applyFont="1" applyFill="1" applyBorder="1" applyAlignment="1">
      <alignment horizontal="center" vertical="center" wrapText="1"/>
    </xf>
    <xf numFmtId="44" fontId="9" fillId="10" borderId="1" xfId="2" applyFont="1" applyFill="1" applyBorder="1" applyAlignment="1">
      <alignment horizontal="center" vertical="center" wrapText="1"/>
    </xf>
    <xf numFmtId="9" fontId="9" fillId="10" borderId="1" xfId="1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Fill="1" applyBorder="1"/>
    <xf numFmtId="0" fontId="1" fillId="0" borderId="0" xfId="0" applyFont="1" applyAlignment="1">
      <alignment horizontal="center"/>
    </xf>
    <xf numFmtId="43" fontId="10" fillId="4" borderId="14" xfId="3" applyFont="1" applyFill="1" applyBorder="1" applyAlignment="1">
      <alignment horizontal="center" vertical="center"/>
    </xf>
    <xf numFmtId="43" fontId="9" fillId="5" borderId="1" xfId="3" applyFont="1" applyFill="1" applyBorder="1" applyAlignment="1">
      <alignment horizontal="center" vertical="center" wrapText="1"/>
    </xf>
    <xf numFmtId="43" fontId="9" fillId="10" borderId="1" xfId="3" applyFont="1" applyFill="1" applyBorder="1" applyAlignment="1">
      <alignment horizontal="center" vertical="center" wrapText="1"/>
    </xf>
    <xf numFmtId="43" fontId="0" fillId="0" borderId="0" xfId="3" applyFont="1"/>
    <xf numFmtId="0" fontId="0" fillId="0" borderId="0" xfId="0" applyAlignment="1">
      <alignment horizontal="center"/>
    </xf>
    <xf numFmtId="43" fontId="1" fillId="0" borderId="0" xfId="3" applyFont="1"/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43" fontId="0" fillId="0" borderId="0" xfId="3" applyFont="1" applyFill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11" borderId="0" xfId="0" applyFill="1"/>
    <xf numFmtId="43" fontId="9" fillId="11" borderId="0" xfId="3" applyFont="1" applyFill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2" fillId="4" borderId="5" xfId="0" applyFont="1" applyFill="1" applyBorder="1" applyAlignment="1">
      <alignment horizontal="right"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2" fillId="4" borderId="7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164" fontId="2" fillId="2" borderId="5" xfId="2" applyNumberFormat="1" applyFont="1" applyFill="1" applyBorder="1" applyAlignment="1">
      <alignment horizontal="right" vertical="center" wrapText="1"/>
    </xf>
    <xf numFmtId="164" fontId="2" fillId="2" borderId="6" xfId="2" applyNumberFormat="1" applyFont="1" applyFill="1" applyBorder="1" applyAlignment="1">
      <alignment horizontal="right" vertical="center" wrapText="1"/>
    </xf>
    <xf numFmtId="164" fontId="2" fillId="2" borderId="7" xfId="2" applyNumberFormat="1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right"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2" fillId="3" borderId="7" xfId="0" applyFont="1" applyFill="1" applyBorder="1" applyAlignment="1">
      <alignment horizontal="right" vertical="center" wrapText="1"/>
    </xf>
    <xf numFmtId="164" fontId="2" fillId="3" borderId="5" xfId="2" applyNumberFormat="1" applyFont="1" applyFill="1" applyBorder="1" applyAlignment="1">
      <alignment horizontal="right" vertical="center" wrapText="1"/>
    </xf>
    <xf numFmtId="164" fontId="2" fillId="3" borderId="6" xfId="2" applyNumberFormat="1" applyFont="1" applyFill="1" applyBorder="1" applyAlignment="1">
      <alignment horizontal="right" vertical="center" wrapText="1"/>
    </xf>
    <xf numFmtId="164" fontId="2" fillId="3" borderId="7" xfId="2" applyNumberFormat="1" applyFont="1" applyFill="1" applyBorder="1" applyAlignment="1">
      <alignment horizontal="right" vertical="center" wrapText="1"/>
    </xf>
    <xf numFmtId="164" fontId="4" fillId="2" borderId="1" xfId="2" applyNumberFormat="1" applyFont="1" applyFill="1" applyBorder="1" applyAlignment="1">
      <alignment horizontal="right" vertical="center" wrapText="1"/>
    </xf>
    <xf numFmtId="164" fontId="4" fillId="2" borderId="1" xfId="2" applyNumberFormat="1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vertical="top" wrapText="1"/>
    </xf>
    <xf numFmtId="0" fontId="6" fillId="2" borderId="6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0" fontId="6" fillId="2" borderId="0" xfId="0" applyFont="1" applyFill="1" applyAlignment="1">
      <alignment vertical="top" wrapText="1"/>
    </xf>
    <xf numFmtId="0" fontId="10" fillId="4" borderId="19" xfId="0" applyFont="1" applyFill="1" applyBorder="1" applyAlignment="1">
      <alignment horizontal="center" vertical="center"/>
    </xf>
    <xf numFmtId="0" fontId="9" fillId="11" borderId="0" xfId="0" applyFont="1" applyFill="1" applyAlignment="1">
      <alignment horizontal="center"/>
    </xf>
  </cellXfs>
  <cellStyles count="4">
    <cellStyle name="Milliers" xfId="3" builtinId="3"/>
    <cellStyle name="Monétaire" xfId="2" builtinId="4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view="pageBreakPreview" zoomScaleNormal="100" zoomScaleSheetLayoutView="100" workbookViewId="0">
      <selection activeCell="D1" sqref="D1:F4"/>
    </sheetView>
  </sheetViews>
  <sheetFormatPr baseColWidth="10" defaultColWidth="11.42578125" defaultRowHeight="14.25"/>
  <cols>
    <col min="1" max="1" width="13.28515625" style="2" customWidth="1"/>
    <col min="2" max="2" width="18.28515625" style="2" customWidth="1"/>
    <col min="3" max="3" width="16.7109375" style="2" customWidth="1"/>
    <col min="4" max="6" width="12.42578125" style="2" customWidth="1"/>
    <col min="7" max="7" width="10.28515625" style="2" customWidth="1"/>
    <col min="8" max="16384" width="11.42578125" style="2"/>
  </cols>
  <sheetData>
    <row r="1" spans="1:7" ht="41.25" customHeight="1">
      <c r="B1" s="1"/>
      <c r="C1" s="19" t="s">
        <v>137</v>
      </c>
      <c r="D1" s="71" t="s">
        <v>15</v>
      </c>
      <c r="E1" s="72"/>
      <c r="F1" s="73"/>
    </row>
    <row r="2" spans="1:7" ht="24.75" customHeight="1">
      <c r="A2" s="80" t="s">
        <v>127</v>
      </c>
      <c r="B2" s="80"/>
      <c r="C2" s="16" t="s">
        <v>134</v>
      </c>
      <c r="D2" s="77" t="str">
        <f>+VLOOKUP(D1,'liste écoles'!A:D,2,0)</f>
        <v>Angouleme</v>
      </c>
      <c r="E2" s="78"/>
      <c r="F2" s="79"/>
    </row>
    <row r="3" spans="1:7" ht="24.75" customHeight="1">
      <c r="A3" s="1"/>
      <c r="B3" s="1"/>
      <c r="C3" s="16" t="s">
        <v>135</v>
      </c>
      <c r="D3" s="77" t="str">
        <f>+VLOOKUP(D1,'liste écoles'!A:D,3,0)</f>
        <v>Nouvelle Aquitaine</v>
      </c>
      <c r="E3" s="78"/>
      <c r="F3" s="79"/>
    </row>
    <row r="4" spans="1:7" ht="24.75" customHeight="1">
      <c r="A4" s="1"/>
      <c r="B4" s="1"/>
      <c r="C4" s="16" t="s">
        <v>136</v>
      </c>
      <c r="D4" s="77" t="str">
        <f>+VLOOKUP(D1,'liste écoles'!A:D,4,0)</f>
        <v>Poitou charentes</v>
      </c>
      <c r="E4" s="78"/>
      <c r="F4" s="79"/>
    </row>
    <row r="5" spans="1:7" s="4" customFormat="1" ht="63.75" customHeight="1">
      <c r="A5" s="1" t="s">
        <v>11</v>
      </c>
      <c r="B5" s="3" t="s">
        <v>0</v>
      </c>
      <c r="C5" s="3" t="s">
        <v>114</v>
      </c>
      <c r="D5" s="3" t="s">
        <v>1</v>
      </c>
      <c r="E5" s="3" t="s">
        <v>2</v>
      </c>
      <c r="F5" s="3" t="s">
        <v>3</v>
      </c>
      <c r="G5" s="12"/>
    </row>
    <row r="6" spans="1:7" ht="15">
      <c r="A6" s="74" t="s">
        <v>4</v>
      </c>
      <c r="B6" s="8">
        <v>1</v>
      </c>
      <c r="C6" s="5">
        <v>387</v>
      </c>
      <c r="D6" s="6"/>
      <c r="E6" s="6"/>
      <c r="F6" s="9">
        <f>+SUM(D6:E6)</f>
        <v>0</v>
      </c>
    </row>
    <row r="7" spans="1:7" ht="15">
      <c r="A7" s="75"/>
      <c r="B7" s="8">
        <v>2</v>
      </c>
      <c r="C7" s="5">
        <v>415</v>
      </c>
      <c r="D7" s="6"/>
      <c r="E7" s="6"/>
      <c r="F7" s="9">
        <f t="shared" ref="F7:F21" si="0">+SUM(D7:E7)</f>
        <v>0</v>
      </c>
    </row>
    <row r="8" spans="1:7" ht="15">
      <c r="A8" s="75"/>
      <c r="B8" s="8">
        <v>3</v>
      </c>
      <c r="C8" s="5">
        <v>437</v>
      </c>
      <c r="D8" s="6"/>
      <c r="E8" s="6"/>
      <c r="F8" s="9">
        <f t="shared" si="0"/>
        <v>0</v>
      </c>
    </row>
    <row r="9" spans="1:7" ht="15">
      <c r="A9" s="75"/>
      <c r="B9" s="8">
        <v>4</v>
      </c>
      <c r="C9" s="5">
        <v>464</v>
      </c>
      <c r="D9" s="6"/>
      <c r="E9" s="6"/>
      <c r="F9" s="9">
        <f t="shared" si="0"/>
        <v>0</v>
      </c>
    </row>
    <row r="10" spans="1:7" ht="15">
      <c r="A10" s="75"/>
      <c r="B10" s="8">
        <v>5</v>
      </c>
      <c r="C10" s="5">
        <v>500</v>
      </c>
      <c r="D10" s="6"/>
      <c r="E10" s="6"/>
      <c r="F10" s="9">
        <f t="shared" si="0"/>
        <v>0</v>
      </c>
    </row>
    <row r="11" spans="1:7" ht="15">
      <c r="A11" s="75"/>
      <c r="B11" s="8">
        <v>6</v>
      </c>
      <c r="C11" s="5">
        <v>542</v>
      </c>
      <c r="D11" s="6"/>
      <c r="E11" s="6"/>
      <c r="F11" s="9">
        <f t="shared" si="0"/>
        <v>0</v>
      </c>
    </row>
    <row r="12" spans="1:7" ht="15">
      <c r="A12" s="75"/>
      <c r="B12" s="8">
        <v>7</v>
      </c>
      <c r="C12" s="5">
        <v>578</v>
      </c>
      <c r="D12" s="6"/>
      <c r="E12" s="6"/>
      <c r="F12" s="9">
        <f t="shared" si="0"/>
        <v>0</v>
      </c>
    </row>
    <row r="13" spans="1:7" ht="15">
      <c r="A13" s="75"/>
      <c r="B13" s="8">
        <v>8</v>
      </c>
      <c r="C13" s="5">
        <v>620</v>
      </c>
      <c r="D13" s="6"/>
      <c r="E13" s="6"/>
      <c r="F13" s="9">
        <f t="shared" si="0"/>
        <v>0</v>
      </c>
    </row>
    <row r="14" spans="1:7" ht="15">
      <c r="A14" s="76"/>
      <c r="B14" s="8">
        <v>9</v>
      </c>
      <c r="C14" s="5">
        <v>664</v>
      </c>
      <c r="D14" s="6"/>
      <c r="E14" s="6"/>
      <c r="F14" s="9">
        <f t="shared" si="0"/>
        <v>0</v>
      </c>
    </row>
    <row r="15" spans="1:7" ht="15">
      <c r="A15" s="74" t="s">
        <v>5</v>
      </c>
      <c r="B15" s="8">
        <v>1</v>
      </c>
      <c r="C15" s="5">
        <v>507</v>
      </c>
      <c r="D15" s="6"/>
      <c r="E15" s="6"/>
      <c r="F15" s="9">
        <f t="shared" si="0"/>
        <v>0</v>
      </c>
    </row>
    <row r="16" spans="1:7" ht="15">
      <c r="A16" s="75"/>
      <c r="B16" s="8">
        <v>2</v>
      </c>
      <c r="C16" s="5">
        <v>570</v>
      </c>
      <c r="D16" s="6"/>
      <c r="E16" s="6"/>
      <c r="F16" s="9">
        <f t="shared" si="0"/>
        <v>0</v>
      </c>
    </row>
    <row r="17" spans="1:7" ht="15">
      <c r="A17" s="75"/>
      <c r="B17" s="8">
        <v>3</v>
      </c>
      <c r="C17" s="5">
        <v>611</v>
      </c>
      <c r="D17" s="6"/>
      <c r="E17" s="6"/>
      <c r="F17" s="9">
        <f t="shared" si="0"/>
        <v>0</v>
      </c>
    </row>
    <row r="18" spans="1:7" ht="15">
      <c r="A18" s="75"/>
      <c r="B18" s="8">
        <v>4</v>
      </c>
      <c r="C18" s="5">
        <v>652</v>
      </c>
      <c r="D18" s="6"/>
      <c r="E18" s="6"/>
      <c r="F18" s="9">
        <f t="shared" si="0"/>
        <v>0</v>
      </c>
    </row>
    <row r="19" spans="1:7" ht="15">
      <c r="A19" s="75"/>
      <c r="B19" s="8">
        <v>5</v>
      </c>
      <c r="C19" s="5">
        <v>705</v>
      </c>
      <c r="D19" s="6"/>
      <c r="E19" s="6"/>
      <c r="F19" s="9">
        <f t="shared" si="0"/>
        <v>0</v>
      </c>
    </row>
    <row r="20" spans="1:7" ht="15">
      <c r="A20" s="75"/>
      <c r="B20" s="8">
        <v>6</v>
      </c>
      <c r="C20" s="5">
        <v>751</v>
      </c>
      <c r="D20" s="6"/>
      <c r="E20" s="6"/>
      <c r="F20" s="9">
        <f t="shared" si="0"/>
        <v>0</v>
      </c>
    </row>
    <row r="21" spans="1:7" ht="15">
      <c r="A21" s="76"/>
      <c r="B21" s="8">
        <v>7</v>
      </c>
      <c r="C21" s="5">
        <v>788</v>
      </c>
      <c r="D21" s="6"/>
      <c r="E21" s="6"/>
      <c r="F21" s="9">
        <f t="shared" si="0"/>
        <v>0</v>
      </c>
    </row>
    <row r="23" spans="1:7" s="1" customFormat="1" ht="47.25" customHeight="1">
      <c r="A23" s="84" t="s">
        <v>123</v>
      </c>
      <c r="B23" s="84"/>
      <c r="D23" s="10">
        <f>+SUM(D6:D21)</f>
        <v>0</v>
      </c>
      <c r="E23" s="10">
        <f>+SUM(E6:E21)</f>
        <v>0</v>
      </c>
      <c r="F23" s="10">
        <f>+SUM(D23:E23)</f>
        <v>0</v>
      </c>
      <c r="G23" s="2"/>
    </row>
    <row r="24" spans="1:7" s="1" customFormat="1" ht="47.25" customHeight="1">
      <c r="A24" s="84" t="s">
        <v>6</v>
      </c>
      <c r="B24" s="84"/>
      <c r="D24" s="10">
        <f>+SUM(D6:D14)</f>
        <v>0</v>
      </c>
      <c r="E24" s="10">
        <f>+SUM(E6:E14)</f>
        <v>0</v>
      </c>
      <c r="F24" s="10">
        <f>+SUM(D24:E24)</f>
        <v>0</v>
      </c>
      <c r="G24" s="17" t="e">
        <f>+F24/$F$23</f>
        <v>#DIV/0!</v>
      </c>
    </row>
    <row r="25" spans="1:7" s="1" customFormat="1" ht="47.25" customHeight="1">
      <c r="A25" s="84" t="s">
        <v>7</v>
      </c>
      <c r="B25" s="84"/>
      <c r="D25" s="10">
        <f>+SUM(D6:D10)</f>
        <v>0</v>
      </c>
      <c r="E25" s="10">
        <f>+SUM(E6:E10)</f>
        <v>0</v>
      </c>
      <c r="F25" s="10">
        <f>+SUM(D25:E25)</f>
        <v>0</v>
      </c>
      <c r="G25" s="17" t="e">
        <f>+F25/$F$23</f>
        <v>#DIV/0!</v>
      </c>
    </row>
    <row r="26" spans="1:7" s="1" customFormat="1" ht="47.25" customHeight="1">
      <c r="A26" s="84" t="s">
        <v>8</v>
      </c>
      <c r="B26" s="84"/>
      <c r="D26" s="10">
        <f>+SUM(D11:D14)</f>
        <v>0</v>
      </c>
      <c r="E26" s="10">
        <f>+SUM(E11:E14)</f>
        <v>0</v>
      </c>
      <c r="F26" s="10">
        <f>+SUM(D26:E26)</f>
        <v>0</v>
      </c>
      <c r="G26" s="17" t="e">
        <f>+F26/$F$23</f>
        <v>#DIV/0!</v>
      </c>
    </row>
    <row r="27" spans="1:7" s="1" customFormat="1" ht="47.25" customHeight="1">
      <c r="A27" s="84" t="s">
        <v>9</v>
      </c>
      <c r="B27" s="84"/>
      <c r="D27" s="10">
        <f>+SUM(D15:D21)</f>
        <v>0</v>
      </c>
      <c r="E27" s="10">
        <f>+SUM(E15:E21)</f>
        <v>0</v>
      </c>
      <c r="F27" s="10">
        <f>+SUM(D27:E27)</f>
        <v>0</v>
      </c>
      <c r="G27" s="17" t="e">
        <f>+F27/$F$23</f>
        <v>#DIV/0!</v>
      </c>
    </row>
    <row r="30" spans="1:7" ht="38.25" customHeight="1">
      <c r="A30" s="81" t="s">
        <v>124</v>
      </c>
      <c r="B30" s="82"/>
      <c r="C30" s="83"/>
      <c r="D30" s="104">
        <f>+F23</f>
        <v>0</v>
      </c>
      <c r="E30" s="105"/>
      <c r="F30" s="106"/>
    </row>
    <row r="31" spans="1:7" ht="38.25" customHeight="1">
      <c r="A31" s="98" t="s">
        <v>125</v>
      </c>
      <c r="B31" s="99"/>
      <c r="C31" s="100"/>
      <c r="D31" s="101"/>
      <c r="E31" s="102"/>
      <c r="F31" s="103"/>
      <c r="G31" s="11" t="e">
        <f>+D31/D30</f>
        <v>#DIV/0!</v>
      </c>
    </row>
    <row r="32" spans="1:7" ht="38.25" customHeight="1">
      <c r="A32" s="98" t="s">
        <v>126</v>
      </c>
      <c r="B32" s="99"/>
      <c r="C32" s="100"/>
      <c r="D32" s="101"/>
      <c r="E32" s="102"/>
      <c r="F32" s="103"/>
      <c r="G32" s="11" t="e">
        <f>+D32/D30</f>
        <v>#DIV/0!</v>
      </c>
    </row>
    <row r="33" spans="1:14" ht="38.25" customHeight="1">
      <c r="A33" s="81" t="s">
        <v>14</v>
      </c>
      <c r="B33" s="82"/>
      <c r="C33" s="83"/>
      <c r="D33" s="101"/>
      <c r="E33" s="102"/>
      <c r="F33" s="103"/>
    </row>
    <row r="34" spans="1:14" ht="25.5" customHeight="1">
      <c r="A34" s="81" t="s">
        <v>12</v>
      </c>
      <c r="B34" s="82"/>
      <c r="C34" s="83"/>
      <c r="D34" s="101"/>
      <c r="E34" s="102"/>
      <c r="F34" s="103"/>
    </row>
    <row r="35" spans="1:14" ht="38.25" customHeight="1">
      <c r="A35" s="98" t="s">
        <v>125</v>
      </c>
      <c r="B35" s="99"/>
      <c r="C35" s="100"/>
      <c r="D35" s="101"/>
      <c r="E35" s="102"/>
      <c r="F35" s="103"/>
      <c r="G35" s="11" t="e">
        <f>+D35/D34</f>
        <v>#DIV/0!</v>
      </c>
    </row>
    <row r="36" spans="1:14" ht="38.25" customHeight="1">
      <c r="A36" s="98" t="s">
        <v>126</v>
      </c>
      <c r="B36" s="99"/>
      <c r="C36" s="100"/>
      <c r="D36" s="101"/>
      <c r="E36" s="102"/>
      <c r="F36" s="103"/>
      <c r="G36" s="11" t="e">
        <f>+D36/D34</f>
        <v>#DIV/0!</v>
      </c>
    </row>
    <row r="37" spans="1:14" ht="39" customHeight="1">
      <c r="A37" s="81" t="s">
        <v>13</v>
      </c>
      <c r="B37" s="82"/>
      <c r="C37" s="83"/>
      <c r="D37" s="101"/>
      <c r="E37" s="102"/>
      <c r="F37" s="103"/>
    </row>
    <row r="38" spans="1:14">
      <c r="A38" s="88"/>
      <c r="B38" s="88"/>
      <c r="D38" s="13"/>
      <c r="E38" s="13"/>
      <c r="F38" s="13"/>
    </row>
    <row r="39" spans="1:14" ht="42" customHeight="1">
      <c r="A39" s="81" t="s">
        <v>132</v>
      </c>
      <c r="B39" s="82"/>
      <c r="C39" s="83"/>
      <c r="D39" s="85"/>
      <c r="E39" s="86"/>
      <c r="F39" s="87"/>
      <c r="G39" s="11" t="e">
        <f>+D39/D30</f>
        <v>#DIV/0!</v>
      </c>
      <c r="H39" s="86"/>
      <c r="I39" s="87"/>
      <c r="L39" s="85"/>
      <c r="M39" s="86"/>
      <c r="N39" s="87"/>
    </row>
    <row r="40" spans="1:14" ht="30" customHeight="1">
      <c r="A40" s="81" t="s">
        <v>133</v>
      </c>
      <c r="B40" s="82"/>
      <c r="C40" s="83"/>
      <c r="D40" s="85"/>
      <c r="E40" s="86"/>
      <c r="F40" s="87"/>
      <c r="G40" s="11" t="e">
        <f>+D40/D30</f>
        <v>#DIV/0!</v>
      </c>
      <c r="H40" s="86"/>
      <c r="I40" s="87"/>
      <c r="L40" s="85"/>
      <c r="M40" s="86"/>
      <c r="N40" s="87"/>
    </row>
    <row r="41" spans="1:14">
      <c r="A41" s="88"/>
      <c r="B41" s="88"/>
    </row>
    <row r="43" spans="1:14" s="14" customFormat="1" ht="30" customHeight="1">
      <c r="A43" s="81" t="s">
        <v>115</v>
      </c>
      <c r="B43" s="82"/>
      <c r="C43" s="83"/>
      <c r="D43" s="89"/>
      <c r="E43" s="90"/>
      <c r="F43" s="91">
        <f t="shared" ref="F43:F48" si="1">+SUM(D43:E43)</f>
        <v>0</v>
      </c>
    </row>
    <row r="44" spans="1:14" s="14" customFormat="1" ht="30" customHeight="1">
      <c r="A44" s="98" t="s">
        <v>116</v>
      </c>
      <c r="B44" s="99"/>
      <c r="C44" s="100"/>
      <c r="D44" s="89"/>
      <c r="E44" s="90"/>
      <c r="F44" s="91">
        <f t="shared" si="1"/>
        <v>0</v>
      </c>
      <c r="G44" s="18" t="e">
        <f>+D44/D43</f>
        <v>#DIV/0!</v>
      </c>
    </row>
    <row r="45" spans="1:14" s="14" customFormat="1" ht="30" customHeight="1">
      <c r="A45" s="98" t="s">
        <v>117</v>
      </c>
      <c r="B45" s="99"/>
      <c r="C45" s="100"/>
      <c r="D45" s="89"/>
      <c r="E45" s="90"/>
      <c r="F45" s="91">
        <f t="shared" si="1"/>
        <v>0</v>
      </c>
      <c r="G45" s="18" t="e">
        <f>+D45/D43</f>
        <v>#DIV/0!</v>
      </c>
    </row>
    <row r="46" spans="1:14" s="14" customFormat="1" ht="54.75" customHeight="1">
      <c r="A46" s="98" t="s">
        <v>118</v>
      </c>
      <c r="B46" s="99"/>
      <c r="C46" s="100"/>
      <c r="D46" s="89"/>
      <c r="E46" s="90"/>
      <c r="F46" s="91">
        <f t="shared" si="1"/>
        <v>0</v>
      </c>
      <c r="G46" s="18" t="e">
        <f>+D46/D43</f>
        <v>#DIV/0!</v>
      </c>
    </row>
    <row r="47" spans="1:14" s="14" customFormat="1" ht="50.25" customHeight="1">
      <c r="A47" s="98" t="s">
        <v>119</v>
      </c>
      <c r="B47" s="99"/>
      <c r="C47" s="100"/>
      <c r="D47" s="89"/>
      <c r="E47" s="90"/>
      <c r="F47" s="91">
        <f t="shared" si="1"/>
        <v>0</v>
      </c>
      <c r="G47" s="18" t="e">
        <f>+D47/D43</f>
        <v>#DIV/0!</v>
      </c>
    </row>
    <row r="48" spans="1:14" s="14" customFormat="1" ht="30" customHeight="1">
      <c r="A48" s="98" t="s">
        <v>128</v>
      </c>
      <c r="B48" s="99"/>
      <c r="C48" s="100"/>
      <c r="D48" s="89"/>
      <c r="E48" s="90"/>
      <c r="F48" s="91">
        <f t="shared" si="1"/>
        <v>0</v>
      </c>
      <c r="G48" s="18" t="e">
        <f>+D48/D43</f>
        <v>#DIV/0!</v>
      </c>
    </row>
    <row r="51" spans="1:7" ht="54" customHeight="1">
      <c r="A51" s="81" t="s">
        <v>120</v>
      </c>
      <c r="B51" s="82"/>
      <c r="C51" s="83"/>
      <c r="D51" s="92"/>
      <c r="E51" s="93"/>
      <c r="F51" s="94">
        <f t="shared" ref="F51:F53" si="2">+SUM(D51:E51)</f>
        <v>0</v>
      </c>
    </row>
    <row r="52" spans="1:7" ht="45" customHeight="1">
      <c r="A52" s="81" t="s">
        <v>121</v>
      </c>
      <c r="B52" s="82"/>
      <c r="C52" s="83"/>
      <c r="D52" s="92"/>
      <c r="E52" s="93"/>
      <c r="F52" s="94">
        <f t="shared" si="2"/>
        <v>0</v>
      </c>
    </row>
    <row r="53" spans="1:7" ht="30" customHeight="1">
      <c r="A53" s="81" t="s">
        <v>122</v>
      </c>
      <c r="B53" s="82"/>
      <c r="C53" s="83"/>
      <c r="D53" s="92"/>
      <c r="E53" s="93"/>
      <c r="F53" s="94">
        <f t="shared" si="2"/>
        <v>0</v>
      </c>
    </row>
    <row r="55" spans="1:7" ht="31.5" customHeight="1">
      <c r="A55" s="81" t="s">
        <v>129</v>
      </c>
      <c r="B55" s="82"/>
      <c r="C55" s="83"/>
      <c r="D55" s="92"/>
      <c r="E55" s="93"/>
      <c r="F55" s="94">
        <f t="shared" ref="F55:F56" si="3">+SUM(D55:E55)</f>
        <v>0</v>
      </c>
    </row>
    <row r="56" spans="1:7" ht="30" customHeight="1">
      <c r="A56" s="81" t="s">
        <v>130</v>
      </c>
      <c r="B56" s="82"/>
      <c r="C56" s="83"/>
      <c r="D56" s="92"/>
      <c r="E56" s="93"/>
      <c r="F56" s="94">
        <f t="shared" si="3"/>
        <v>0</v>
      </c>
    </row>
    <row r="58" spans="1:7" ht="246" customHeight="1">
      <c r="A58" s="95" t="s">
        <v>131</v>
      </c>
      <c r="B58" s="96"/>
      <c r="C58" s="96"/>
      <c r="D58" s="96"/>
      <c r="E58" s="96"/>
      <c r="F58" s="97"/>
    </row>
    <row r="59" spans="1:7" s="1" customFormat="1" ht="15">
      <c r="G59" s="2"/>
    </row>
    <row r="60" spans="1:7" s="1" customFormat="1" ht="15">
      <c r="G60" s="2"/>
    </row>
    <row r="61" spans="1:7" s="1" customFormat="1" ht="15">
      <c r="G61" s="2"/>
    </row>
    <row r="62" spans="1:7" s="1" customFormat="1" ht="15">
      <c r="G62" s="2"/>
    </row>
  </sheetData>
  <mergeCells count="61">
    <mergeCell ref="D36:F36"/>
    <mergeCell ref="D37:F37"/>
    <mergeCell ref="D30:F30"/>
    <mergeCell ref="D31:F31"/>
    <mergeCell ref="D32:F32"/>
    <mergeCell ref="D33:F33"/>
    <mergeCell ref="D34:F34"/>
    <mergeCell ref="D35:F35"/>
    <mergeCell ref="A31:C31"/>
    <mergeCell ref="A32:C32"/>
    <mergeCell ref="A45:C45"/>
    <mergeCell ref="A46:C46"/>
    <mergeCell ref="A47:C47"/>
    <mergeCell ref="A48:C48"/>
    <mergeCell ref="A33:C33"/>
    <mergeCell ref="A34:C34"/>
    <mergeCell ref="A37:C37"/>
    <mergeCell ref="A39:C39"/>
    <mergeCell ref="A40:C40"/>
    <mergeCell ref="A35:C35"/>
    <mergeCell ref="A36:C36"/>
    <mergeCell ref="A44:C44"/>
    <mergeCell ref="A58:F58"/>
    <mergeCell ref="D56:F56"/>
    <mergeCell ref="A56:C56"/>
    <mergeCell ref="D55:F55"/>
    <mergeCell ref="A55:C55"/>
    <mergeCell ref="D53:F53"/>
    <mergeCell ref="A53:C53"/>
    <mergeCell ref="D52:F52"/>
    <mergeCell ref="A52:C52"/>
    <mergeCell ref="D51:F51"/>
    <mergeCell ref="A51:C51"/>
    <mergeCell ref="D48:F48"/>
    <mergeCell ref="D47:F47"/>
    <mergeCell ref="D46:F46"/>
    <mergeCell ref="D45:F45"/>
    <mergeCell ref="D44:F44"/>
    <mergeCell ref="D43:F43"/>
    <mergeCell ref="A43:C43"/>
    <mergeCell ref="H40:I40"/>
    <mergeCell ref="L40:N40"/>
    <mergeCell ref="A41:B41"/>
    <mergeCell ref="L39:N39"/>
    <mergeCell ref="D40:F40"/>
    <mergeCell ref="H39:I39"/>
    <mergeCell ref="D39:F39"/>
    <mergeCell ref="A38:B38"/>
    <mergeCell ref="A30:C30"/>
    <mergeCell ref="A15:A21"/>
    <mergeCell ref="A23:B23"/>
    <mergeCell ref="A24:B24"/>
    <mergeCell ref="A25:B25"/>
    <mergeCell ref="A26:B26"/>
    <mergeCell ref="A27:B27"/>
    <mergeCell ref="D1:F1"/>
    <mergeCell ref="A6:A14"/>
    <mergeCell ref="D4:F4"/>
    <mergeCell ref="D3:F3"/>
    <mergeCell ref="A2:B2"/>
    <mergeCell ref="D2:F2"/>
  </mergeCells>
  <pageMargins left="0.27559055118110237" right="0.35433070866141736" top="0.98425196850393704" bottom="0.98425196850393704" header="0.51181102362204722" footer="0.51181102362204722"/>
  <pageSetup paperSize="9" scale="68" fitToHeight="2" orientation="portrait" r:id="rId1"/>
  <headerFooter alignWithMargins="0"/>
  <rowBreaks count="1" manualBreakCount="1">
    <brk id="42" max="6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écoles'!$A$1:$A$34</xm:f>
          </x14:formula1>
          <xm:sqref>D1:F1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G27" sqref="G27"/>
    </sheetView>
  </sheetViews>
  <sheetFormatPr baseColWidth="10" defaultRowHeight="12.75"/>
  <cols>
    <col min="1" max="1" width="71.28515625" bestFit="1" customWidth="1"/>
    <col min="2" max="2" width="15.7109375" bestFit="1" customWidth="1"/>
    <col min="3" max="3" width="30.42578125" bestFit="1" customWidth="1"/>
    <col min="4" max="4" width="20.5703125" bestFit="1" customWidth="1"/>
  </cols>
  <sheetData>
    <row r="1" spans="1:4">
      <c r="A1" t="s">
        <v>22</v>
      </c>
      <c r="B1" t="s">
        <v>56</v>
      </c>
      <c r="C1" t="s">
        <v>88</v>
      </c>
      <c r="D1" t="s">
        <v>88</v>
      </c>
    </row>
    <row r="2" spans="1:4">
      <c r="A2" t="s">
        <v>21</v>
      </c>
      <c r="B2" t="s">
        <v>55</v>
      </c>
      <c r="C2" t="s">
        <v>83</v>
      </c>
      <c r="D2" t="s">
        <v>101</v>
      </c>
    </row>
    <row r="3" spans="1:4">
      <c r="A3" t="s">
        <v>38</v>
      </c>
      <c r="B3" t="s">
        <v>72</v>
      </c>
      <c r="C3" t="s">
        <v>94</v>
      </c>
      <c r="D3" t="s">
        <v>94</v>
      </c>
    </row>
    <row r="4" spans="1:4">
      <c r="A4" t="s">
        <v>15</v>
      </c>
      <c r="B4" t="s">
        <v>49</v>
      </c>
      <c r="C4" t="s">
        <v>83</v>
      </c>
      <c r="D4" t="s">
        <v>97</v>
      </c>
    </row>
    <row r="5" spans="1:4">
      <c r="A5" t="s">
        <v>47</v>
      </c>
      <c r="B5" t="s">
        <v>81</v>
      </c>
      <c r="C5" t="s">
        <v>91</v>
      </c>
      <c r="D5" t="s">
        <v>113</v>
      </c>
    </row>
    <row r="6" spans="1:4">
      <c r="A6" t="s">
        <v>28</v>
      </c>
      <c r="B6" t="s">
        <v>62</v>
      </c>
      <c r="C6" t="s">
        <v>84</v>
      </c>
      <c r="D6" t="s">
        <v>98</v>
      </c>
    </row>
    <row r="7" spans="1:4">
      <c r="A7" t="s">
        <v>29</v>
      </c>
      <c r="B7" t="s">
        <v>63</v>
      </c>
      <c r="C7" t="s">
        <v>89</v>
      </c>
      <c r="D7" t="s">
        <v>89</v>
      </c>
    </row>
    <row r="8" spans="1:4">
      <c r="A8" t="s">
        <v>26</v>
      </c>
      <c r="B8" t="s">
        <v>60</v>
      </c>
      <c r="C8" t="s">
        <v>89</v>
      </c>
      <c r="D8" t="s">
        <v>89</v>
      </c>
    </row>
    <row r="9" spans="1:4">
      <c r="A9" t="s">
        <v>39</v>
      </c>
      <c r="B9" t="s">
        <v>73</v>
      </c>
      <c r="C9" t="s">
        <v>84</v>
      </c>
      <c r="D9" t="s">
        <v>98</v>
      </c>
    </row>
    <row r="10" spans="1:4">
      <c r="A10" t="s">
        <v>35</v>
      </c>
      <c r="B10" t="s">
        <v>69</v>
      </c>
      <c r="C10" t="s">
        <v>93</v>
      </c>
      <c r="D10" t="s">
        <v>93</v>
      </c>
    </row>
    <row r="11" spans="1:4">
      <c r="A11" t="s">
        <v>19</v>
      </c>
      <c r="B11" t="s">
        <v>53</v>
      </c>
      <c r="C11" t="s">
        <v>86</v>
      </c>
      <c r="D11" t="s">
        <v>100</v>
      </c>
    </row>
    <row r="12" spans="1:4">
      <c r="A12" t="s">
        <v>36</v>
      </c>
      <c r="B12" t="s">
        <v>70</v>
      </c>
      <c r="C12" t="s">
        <v>83</v>
      </c>
      <c r="D12" t="s">
        <v>101</v>
      </c>
    </row>
    <row r="13" spans="1:4">
      <c r="A13" t="s">
        <v>45</v>
      </c>
      <c r="B13" t="s">
        <v>79</v>
      </c>
      <c r="C13" t="s">
        <v>83</v>
      </c>
      <c r="D13" t="s">
        <v>101</v>
      </c>
    </row>
    <row r="14" spans="1:4">
      <c r="A14" t="s">
        <v>33</v>
      </c>
      <c r="B14" t="s">
        <v>67</v>
      </c>
      <c r="C14" t="s">
        <v>85</v>
      </c>
      <c r="D14" t="s">
        <v>99</v>
      </c>
    </row>
    <row r="15" spans="1:4">
      <c r="A15" t="s">
        <v>25</v>
      </c>
      <c r="B15" t="s">
        <v>59</v>
      </c>
      <c r="C15" t="s">
        <v>84</v>
      </c>
      <c r="D15" t="s">
        <v>103</v>
      </c>
    </row>
    <row r="16" spans="1:4">
      <c r="A16" t="s">
        <v>17</v>
      </c>
      <c r="B16" t="s">
        <v>51</v>
      </c>
      <c r="C16" t="s">
        <v>85</v>
      </c>
      <c r="D16" t="s">
        <v>99</v>
      </c>
    </row>
    <row r="17" spans="1:4">
      <c r="A17" t="s">
        <v>43</v>
      </c>
      <c r="B17" t="s">
        <v>77</v>
      </c>
      <c r="C17" t="s">
        <v>85</v>
      </c>
      <c r="D17" t="s">
        <v>112</v>
      </c>
    </row>
    <row r="18" spans="1:4">
      <c r="A18" t="s">
        <v>16</v>
      </c>
      <c r="B18" t="s">
        <v>50</v>
      </c>
      <c r="C18" t="s">
        <v>84</v>
      </c>
      <c r="D18" t="s">
        <v>98</v>
      </c>
    </row>
    <row r="19" spans="1:4">
      <c r="A19" t="s">
        <v>24</v>
      </c>
      <c r="B19" t="s">
        <v>58</v>
      </c>
      <c r="C19" t="s">
        <v>86</v>
      </c>
      <c r="D19" t="s">
        <v>102</v>
      </c>
    </row>
    <row r="20" spans="1:4">
      <c r="A20" t="s">
        <v>30</v>
      </c>
      <c r="B20" t="s">
        <v>64</v>
      </c>
      <c r="C20" t="s">
        <v>84</v>
      </c>
      <c r="D20" t="s">
        <v>98</v>
      </c>
    </row>
    <row r="21" spans="1:4">
      <c r="A21" t="s">
        <v>18</v>
      </c>
      <c r="B21" t="s">
        <v>52</v>
      </c>
      <c r="C21" t="s">
        <v>85</v>
      </c>
      <c r="D21" t="s">
        <v>99</v>
      </c>
    </row>
    <row r="22" spans="1:4">
      <c r="A22" t="s">
        <v>41</v>
      </c>
      <c r="B22" t="s">
        <v>75</v>
      </c>
      <c r="C22" t="s">
        <v>95</v>
      </c>
      <c r="D22" t="s">
        <v>110</v>
      </c>
    </row>
    <row r="23" spans="1:4">
      <c r="A23" t="s">
        <v>23</v>
      </c>
      <c r="B23" t="s">
        <v>57</v>
      </c>
      <c r="C23" t="s">
        <v>89</v>
      </c>
      <c r="D23" t="s">
        <v>89</v>
      </c>
    </row>
    <row r="24" spans="1:4">
      <c r="A24" t="s">
        <v>46</v>
      </c>
      <c r="B24" t="s">
        <v>80</v>
      </c>
      <c r="C24" t="s">
        <v>89</v>
      </c>
      <c r="D24" t="s">
        <v>89</v>
      </c>
    </row>
    <row r="25" spans="1:4">
      <c r="A25" t="s">
        <v>37</v>
      </c>
      <c r="B25" t="s">
        <v>71</v>
      </c>
      <c r="C25" t="s">
        <v>92</v>
      </c>
      <c r="D25" t="s">
        <v>108</v>
      </c>
    </row>
    <row r="26" spans="1:4">
      <c r="A26" t="s">
        <v>34</v>
      </c>
      <c r="B26" t="s">
        <v>68</v>
      </c>
      <c r="C26" t="s">
        <v>92</v>
      </c>
      <c r="D26" t="s">
        <v>107</v>
      </c>
    </row>
    <row r="27" spans="1:4">
      <c r="A27" t="s">
        <v>42</v>
      </c>
      <c r="B27" t="s">
        <v>76</v>
      </c>
      <c r="C27" t="s">
        <v>96</v>
      </c>
      <c r="D27" t="s">
        <v>111</v>
      </c>
    </row>
    <row r="28" spans="1:4">
      <c r="A28" t="s">
        <v>32</v>
      </c>
      <c r="B28" t="s">
        <v>66</v>
      </c>
      <c r="C28" t="s">
        <v>90</v>
      </c>
      <c r="D28" t="s">
        <v>106</v>
      </c>
    </row>
    <row r="29" spans="1:4">
      <c r="A29" t="s">
        <v>20</v>
      </c>
      <c r="B29" t="s">
        <v>54</v>
      </c>
      <c r="C29" t="s">
        <v>87</v>
      </c>
      <c r="D29" t="s">
        <v>87</v>
      </c>
    </row>
    <row r="30" spans="1:4">
      <c r="A30" t="s">
        <v>27</v>
      </c>
      <c r="B30" t="s">
        <v>61</v>
      </c>
      <c r="C30" t="s">
        <v>90</v>
      </c>
      <c r="D30" t="s">
        <v>104</v>
      </c>
    </row>
    <row r="31" spans="1:4">
      <c r="A31" t="s">
        <v>40</v>
      </c>
      <c r="B31" t="s">
        <v>74</v>
      </c>
      <c r="C31" t="s">
        <v>86</v>
      </c>
      <c r="D31" t="s">
        <v>109</v>
      </c>
    </row>
    <row r="32" spans="1:4">
      <c r="A32" t="s">
        <v>44</v>
      </c>
      <c r="B32" t="s">
        <v>78</v>
      </c>
      <c r="C32" t="s">
        <v>90</v>
      </c>
      <c r="D32" t="s">
        <v>106</v>
      </c>
    </row>
    <row r="33" spans="1:4">
      <c r="A33" t="s">
        <v>31</v>
      </c>
      <c r="B33" t="s">
        <v>65</v>
      </c>
      <c r="C33" t="s">
        <v>91</v>
      </c>
      <c r="D33" t="s">
        <v>105</v>
      </c>
    </row>
    <row r="34" spans="1:4">
      <c r="A34" t="s">
        <v>48</v>
      </c>
      <c r="B34" t="s">
        <v>82</v>
      </c>
      <c r="C34" t="s">
        <v>85</v>
      </c>
      <c r="D34" t="s">
        <v>99</v>
      </c>
    </row>
  </sheetData>
  <sortState ref="A1:D168">
    <sortCondition ref="A1:A16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D62"/>
  <sheetViews>
    <sheetView view="pageBreakPreview" topLeftCell="A49" zoomScaleNormal="100" zoomScaleSheetLayoutView="100" workbookViewId="0">
      <selection activeCell="D1" sqref="D1:F4"/>
    </sheetView>
  </sheetViews>
  <sheetFormatPr baseColWidth="10" defaultColWidth="11.42578125" defaultRowHeight="14.25"/>
  <cols>
    <col min="1" max="1" width="13.28515625" style="2" customWidth="1"/>
    <col min="2" max="2" width="18.28515625" style="2" customWidth="1"/>
    <col min="3" max="3" width="16.7109375" style="2" customWidth="1"/>
    <col min="4" max="7" width="12.42578125" style="2" customWidth="1"/>
    <col min="8" max="8" width="4.42578125" style="2" customWidth="1"/>
    <col min="9" max="11" width="12.42578125" style="2" customWidth="1"/>
    <col min="12" max="12" width="10.28515625" style="2" customWidth="1"/>
    <col min="13" max="13" width="4.28515625" style="2" customWidth="1"/>
    <col min="14" max="16" width="12.42578125" style="2" customWidth="1"/>
    <col min="17" max="17" width="10.28515625" style="2" customWidth="1"/>
    <col min="18" max="18" width="5.5703125" style="2" customWidth="1"/>
    <col min="19" max="21" width="12.42578125" style="2" customWidth="1"/>
    <col min="22" max="22" width="10.28515625" style="2" customWidth="1"/>
    <col min="23" max="23" width="3.7109375" style="2" customWidth="1"/>
    <col min="24" max="26" width="12.42578125" style="2" customWidth="1"/>
    <col min="27" max="27" width="10.28515625" style="2" customWidth="1"/>
    <col min="28" max="28" width="4.5703125" style="2" customWidth="1"/>
    <col min="29" max="31" width="12.42578125" style="2" customWidth="1"/>
    <col min="32" max="32" width="10.28515625" style="2" customWidth="1"/>
    <col min="33" max="33" width="4.28515625" style="2" customWidth="1"/>
    <col min="34" max="36" width="12.42578125" style="2" customWidth="1"/>
    <col min="37" max="37" width="10.28515625" style="2" customWidth="1"/>
    <col min="38" max="38" width="4" style="2" customWidth="1"/>
    <col min="39" max="41" width="12.42578125" style="2" customWidth="1"/>
    <col min="42" max="42" width="10.28515625" style="2" customWidth="1"/>
    <col min="43" max="43" width="4" style="2" customWidth="1"/>
    <col min="44" max="46" width="12.42578125" style="2" customWidth="1"/>
    <col min="47" max="47" width="10.28515625" style="2" customWidth="1"/>
    <col min="48" max="48" width="4.7109375" style="2" customWidth="1"/>
    <col min="49" max="51" width="12.42578125" style="2" customWidth="1"/>
    <col min="52" max="52" width="10.28515625" style="2" customWidth="1"/>
    <col min="53" max="53" width="4" style="2" customWidth="1"/>
    <col min="54" max="56" width="12.42578125" style="2" customWidth="1"/>
    <col min="57" max="57" width="10.28515625" style="2" customWidth="1"/>
    <col min="58" max="58" width="4.7109375" style="2" customWidth="1"/>
    <col min="59" max="61" width="12.42578125" style="2" customWidth="1"/>
    <col min="62" max="62" width="10.28515625" style="2" customWidth="1"/>
    <col min="63" max="63" width="4.7109375" style="2" customWidth="1"/>
    <col min="64" max="66" width="12.42578125" style="2" customWidth="1"/>
    <col min="67" max="67" width="10.28515625" style="2" customWidth="1"/>
    <col min="68" max="68" width="4.5703125" style="2" customWidth="1"/>
    <col min="69" max="71" width="12.42578125" style="2" customWidth="1"/>
    <col min="72" max="72" width="10.28515625" style="2" customWidth="1"/>
    <col min="73" max="73" width="4.5703125" style="2" customWidth="1"/>
    <col min="74" max="76" width="12.42578125" style="2" customWidth="1"/>
    <col min="77" max="77" width="10.28515625" style="2" customWidth="1"/>
    <col min="78" max="78" width="4.28515625" style="2" customWidth="1"/>
    <col min="79" max="81" width="12.42578125" style="2" customWidth="1"/>
    <col min="82" max="82" width="10.28515625" style="2" customWidth="1"/>
    <col min="83" max="83" width="4.28515625" style="2" customWidth="1"/>
    <col min="84" max="86" width="12.42578125" style="2" customWidth="1"/>
    <col min="87" max="87" width="10.28515625" style="2" customWidth="1"/>
    <col min="88" max="88" width="4.28515625" style="2" customWidth="1"/>
    <col min="89" max="91" width="12.42578125" style="2" customWidth="1"/>
    <col min="92" max="92" width="10.28515625" style="2" customWidth="1"/>
    <col min="93" max="93" width="4.7109375" style="2" customWidth="1"/>
    <col min="94" max="96" width="12.42578125" style="2" customWidth="1"/>
    <col min="97" max="97" width="10.28515625" style="2" customWidth="1"/>
    <col min="98" max="98" width="4.28515625" style="2" customWidth="1"/>
    <col min="99" max="101" width="12.42578125" style="2" customWidth="1"/>
    <col min="102" max="102" width="10.28515625" style="2" customWidth="1"/>
    <col min="103" max="103" width="4" style="2" customWidth="1"/>
    <col min="104" max="106" width="12.42578125" style="2" customWidth="1"/>
    <col min="107" max="107" width="10.28515625" style="2" customWidth="1"/>
    <col min="108" max="108" width="3.7109375" style="2" customWidth="1"/>
    <col min="109" max="111" width="12.42578125" style="2" customWidth="1"/>
    <col min="112" max="112" width="10.28515625" style="2" customWidth="1"/>
    <col min="113" max="113" width="2.7109375" style="2" customWidth="1"/>
    <col min="114" max="116" width="12.42578125" style="2" customWidth="1"/>
    <col min="117" max="117" width="10.28515625" style="2" customWidth="1"/>
    <col min="118" max="118" width="3.28515625" style="2" customWidth="1"/>
    <col min="119" max="121" width="12.42578125" style="2" customWidth="1"/>
    <col min="122" max="122" width="10.28515625" style="2" customWidth="1"/>
    <col min="123" max="123" width="5.42578125" style="2" customWidth="1"/>
    <col min="124" max="126" width="12.42578125" style="2" customWidth="1"/>
    <col min="127" max="127" width="10.28515625" style="2" customWidth="1"/>
    <col min="128" max="128" width="5.28515625" style="2" customWidth="1"/>
    <col min="129" max="131" width="12.42578125" style="2" customWidth="1"/>
    <col min="132" max="132" width="10.28515625" style="2" customWidth="1"/>
    <col min="133" max="133" width="5.42578125" style="2" customWidth="1"/>
    <col min="134" max="136" width="12.42578125" style="2" customWidth="1"/>
    <col min="137" max="137" width="10.28515625" style="2" customWidth="1"/>
    <col min="138" max="138" width="3.7109375" style="2" customWidth="1"/>
    <col min="139" max="141" width="12.42578125" style="2" customWidth="1"/>
    <col min="142" max="142" width="10.28515625" style="2" customWidth="1"/>
    <col min="143" max="143" width="3.42578125" style="2" customWidth="1"/>
    <col min="144" max="146" width="12.42578125" style="2" customWidth="1"/>
    <col min="147" max="147" width="10.28515625" style="2" customWidth="1"/>
    <col min="148" max="148" width="4.28515625" style="2" customWidth="1"/>
    <col min="149" max="151" width="12.42578125" style="2" customWidth="1"/>
    <col min="152" max="152" width="10.28515625" style="2" customWidth="1"/>
    <col min="153" max="153" width="3.7109375" style="2" customWidth="1"/>
    <col min="154" max="156" width="12.42578125" style="2" customWidth="1"/>
    <col min="157" max="157" width="10.28515625" style="2" customWidth="1"/>
    <col min="158" max="158" width="4.28515625" style="2" customWidth="1"/>
    <col min="159" max="161" width="12.42578125" style="2" customWidth="1"/>
    <col min="162" max="162" width="10.28515625" style="2" customWidth="1"/>
    <col min="163" max="163" width="4.7109375" style="2" customWidth="1"/>
    <col min="164" max="166" width="12.42578125" style="2" customWidth="1"/>
    <col min="167" max="167" width="10.28515625" style="2" customWidth="1"/>
    <col min="168" max="168" width="4.5703125" style="2" customWidth="1"/>
    <col min="169" max="171" width="12.42578125" style="2" customWidth="1"/>
    <col min="172" max="172" width="10.28515625" style="2" customWidth="1"/>
    <col min="173" max="173" width="5.5703125" style="2" customWidth="1"/>
    <col min="174" max="176" width="12.42578125" style="2" customWidth="1"/>
    <col min="177" max="177" width="10.28515625" style="2" customWidth="1"/>
    <col min="178" max="16384" width="11.42578125" style="2"/>
  </cols>
  <sheetData>
    <row r="1" spans="1:177" ht="41.25" customHeight="1">
      <c r="B1" s="1"/>
      <c r="C1" s="1"/>
      <c r="D1" s="107" t="s">
        <v>10</v>
      </c>
      <c r="E1" s="108"/>
      <c r="F1" s="109"/>
      <c r="G1" s="1"/>
      <c r="H1" s="1"/>
      <c r="I1" s="71" t="s">
        <v>15</v>
      </c>
      <c r="J1" s="72"/>
      <c r="K1" s="73"/>
      <c r="L1" s="1"/>
      <c r="M1" s="1"/>
      <c r="N1" s="71" t="s">
        <v>16</v>
      </c>
      <c r="O1" s="72"/>
      <c r="P1" s="73"/>
      <c r="Q1" s="1"/>
      <c r="R1" s="1"/>
      <c r="S1" s="71" t="s">
        <v>17</v>
      </c>
      <c r="T1" s="72"/>
      <c r="U1" s="73"/>
      <c r="V1" s="1"/>
      <c r="W1" s="1"/>
      <c r="X1" s="71" t="s">
        <v>18</v>
      </c>
      <c r="Y1" s="72"/>
      <c r="Z1" s="73"/>
      <c r="AA1" s="1"/>
      <c r="AB1" s="1"/>
      <c r="AC1" s="71" t="s">
        <v>19</v>
      </c>
      <c r="AD1" s="72"/>
      <c r="AE1" s="73"/>
      <c r="AF1" s="1"/>
      <c r="AH1" s="71" t="s">
        <v>20</v>
      </c>
      <c r="AI1" s="72"/>
      <c r="AJ1" s="73"/>
      <c r="AK1" s="1"/>
      <c r="AL1" s="1"/>
      <c r="AM1" s="71" t="s">
        <v>21</v>
      </c>
      <c r="AN1" s="72"/>
      <c r="AO1" s="73"/>
      <c r="AP1" s="1"/>
      <c r="AQ1" s="1"/>
      <c r="AR1" s="71" t="s">
        <v>22</v>
      </c>
      <c r="AS1" s="72"/>
      <c r="AT1" s="73"/>
      <c r="AU1" s="1"/>
      <c r="AV1" s="1"/>
      <c r="AW1" s="71" t="s">
        <v>23</v>
      </c>
      <c r="AX1" s="72"/>
      <c r="AY1" s="73"/>
      <c r="AZ1" s="1"/>
      <c r="BB1" s="71" t="s">
        <v>24</v>
      </c>
      <c r="BC1" s="72"/>
      <c r="BD1" s="73"/>
      <c r="BE1" s="1"/>
      <c r="BF1" s="1"/>
      <c r="BG1" s="71" t="s">
        <v>25</v>
      </c>
      <c r="BH1" s="72"/>
      <c r="BI1" s="73"/>
      <c r="BJ1" s="1"/>
      <c r="BK1" s="1"/>
      <c r="BL1" s="71" t="s">
        <v>26</v>
      </c>
      <c r="BM1" s="72"/>
      <c r="BN1" s="73"/>
      <c r="BO1" s="1"/>
      <c r="BP1" s="1"/>
      <c r="BQ1" s="71" t="s">
        <v>27</v>
      </c>
      <c r="BR1" s="72"/>
      <c r="BS1" s="73"/>
      <c r="BT1" s="1"/>
      <c r="BV1" s="71" t="s">
        <v>28</v>
      </c>
      <c r="BW1" s="72"/>
      <c r="BX1" s="73"/>
      <c r="BY1" s="1"/>
      <c r="BZ1" s="1"/>
      <c r="CA1" s="71" t="s">
        <v>29</v>
      </c>
      <c r="CB1" s="72"/>
      <c r="CC1" s="73"/>
      <c r="CD1" s="1"/>
      <c r="CE1" s="1"/>
      <c r="CF1" s="71" t="s">
        <v>30</v>
      </c>
      <c r="CG1" s="72"/>
      <c r="CH1" s="73"/>
      <c r="CI1" s="1"/>
      <c r="CJ1" s="1"/>
      <c r="CK1" s="71" t="s">
        <v>31</v>
      </c>
      <c r="CL1" s="72"/>
      <c r="CM1" s="73"/>
      <c r="CN1" s="1"/>
      <c r="CP1" s="71" t="s">
        <v>32</v>
      </c>
      <c r="CQ1" s="72"/>
      <c r="CR1" s="73"/>
      <c r="CS1" s="1"/>
      <c r="CT1" s="1"/>
      <c r="CU1" s="71" t="s">
        <v>33</v>
      </c>
      <c r="CV1" s="72"/>
      <c r="CW1" s="73"/>
      <c r="CX1" s="1"/>
      <c r="CY1" s="1"/>
      <c r="CZ1" s="71" t="s">
        <v>34</v>
      </c>
      <c r="DA1" s="72"/>
      <c r="DB1" s="73"/>
      <c r="DC1" s="1"/>
      <c r="DD1" s="1"/>
      <c r="DE1" s="71" t="s">
        <v>35</v>
      </c>
      <c r="DF1" s="72"/>
      <c r="DG1" s="73"/>
      <c r="DH1" s="1"/>
      <c r="DJ1" s="71" t="s">
        <v>36</v>
      </c>
      <c r="DK1" s="72"/>
      <c r="DL1" s="73"/>
      <c r="DM1" s="1"/>
      <c r="DN1" s="1"/>
      <c r="DO1" s="71" t="s">
        <v>37</v>
      </c>
      <c r="DP1" s="72"/>
      <c r="DQ1" s="73"/>
      <c r="DR1" s="1"/>
      <c r="DS1" s="1"/>
      <c r="DT1" s="71" t="s">
        <v>38</v>
      </c>
      <c r="DU1" s="72"/>
      <c r="DV1" s="73"/>
      <c r="DW1" s="1"/>
      <c r="DX1" s="1"/>
      <c r="DY1" s="71" t="s">
        <v>39</v>
      </c>
      <c r="DZ1" s="72"/>
      <c r="EA1" s="73"/>
      <c r="EB1" s="1"/>
      <c r="ED1" s="71" t="s">
        <v>40</v>
      </c>
      <c r="EE1" s="72"/>
      <c r="EF1" s="73"/>
      <c r="EG1" s="1"/>
      <c r="EH1" s="1"/>
      <c r="EI1" s="71" t="s">
        <v>41</v>
      </c>
      <c r="EJ1" s="72"/>
      <c r="EK1" s="73"/>
      <c r="EL1" s="1"/>
      <c r="EM1" s="1"/>
      <c r="EN1" s="71" t="s">
        <v>42</v>
      </c>
      <c r="EO1" s="72"/>
      <c r="EP1" s="73"/>
      <c r="EQ1" s="1"/>
      <c r="ER1" s="1"/>
      <c r="ES1" s="71" t="s">
        <v>43</v>
      </c>
      <c r="ET1" s="72"/>
      <c r="EU1" s="73"/>
      <c r="EV1" s="1"/>
      <c r="EX1" s="71" t="s">
        <v>44</v>
      </c>
      <c r="EY1" s="72"/>
      <c r="EZ1" s="73"/>
      <c r="FA1" s="1"/>
      <c r="FB1" s="1"/>
      <c r="FC1" s="71" t="s">
        <v>45</v>
      </c>
      <c r="FD1" s="72"/>
      <c r="FE1" s="73"/>
      <c r="FF1" s="1"/>
      <c r="FG1" s="1"/>
      <c r="FH1" s="71" t="s">
        <v>46</v>
      </c>
      <c r="FI1" s="72"/>
      <c r="FJ1" s="73"/>
      <c r="FK1" s="1"/>
      <c r="FL1" s="1"/>
      <c r="FM1" s="71" t="s">
        <v>47</v>
      </c>
      <c r="FN1" s="72"/>
      <c r="FO1" s="73"/>
      <c r="FP1" s="1"/>
      <c r="FR1" s="71" t="s">
        <v>48</v>
      </c>
      <c r="FS1" s="72"/>
      <c r="FT1" s="73"/>
      <c r="FU1" s="1"/>
    </row>
    <row r="2" spans="1:177" ht="24.75" customHeight="1">
      <c r="A2" s="80" t="s">
        <v>127</v>
      </c>
      <c r="B2" s="80"/>
      <c r="C2" s="16" t="s">
        <v>134</v>
      </c>
      <c r="D2" s="110"/>
      <c r="E2" s="111"/>
      <c r="F2" s="112"/>
      <c r="G2" s="1"/>
      <c r="H2" s="1"/>
      <c r="I2" s="71" t="s">
        <v>49</v>
      </c>
      <c r="J2" s="72"/>
      <c r="K2" s="73"/>
      <c r="L2" s="1"/>
      <c r="M2" s="1"/>
      <c r="N2" s="71" t="s">
        <v>50</v>
      </c>
      <c r="O2" s="72"/>
      <c r="P2" s="73"/>
      <c r="Q2" s="1"/>
      <c r="R2" s="1"/>
      <c r="S2" s="71" t="s">
        <v>51</v>
      </c>
      <c r="T2" s="72"/>
      <c r="U2" s="73"/>
      <c r="V2" s="1"/>
      <c r="W2" s="1"/>
      <c r="X2" s="71" t="s">
        <v>52</v>
      </c>
      <c r="Y2" s="72"/>
      <c r="Z2" s="73"/>
      <c r="AA2" s="1"/>
      <c r="AB2" s="1"/>
      <c r="AC2" s="71" t="s">
        <v>53</v>
      </c>
      <c r="AD2" s="72"/>
      <c r="AE2" s="73"/>
      <c r="AF2" s="1"/>
      <c r="AH2" s="71" t="s">
        <v>54</v>
      </c>
      <c r="AI2" s="72"/>
      <c r="AJ2" s="73"/>
      <c r="AK2" s="1"/>
      <c r="AL2" s="1"/>
      <c r="AM2" s="71" t="s">
        <v>55</v>
      </c>
      <c r="AN2" s="72"/>
      <c r="AO2" s="73"/>
      <c r="AP2" s="1"/>
      <c r="AQ2" s="1"/>
      <c r="AR2" s="71" t="s">
        <v>56</v>
      </c>
      <c r="AS2" s="72"/>
      <c r="AT2" s="73"/>
      <c r="AU2" s="1"/>
      <c r="AV2" s="1"/>
      <c r="AW2" s="71" t="s">
        <v>57</v>
      </c>
      <c r="AX2" s="72"/>
      <c r="AY2" s="73"/>
      <c r="AZ2" s="1"/>
      <c r="BB2" s="71" t="s">
        <v>58</v>
      </c>
      <c r="BC2" s="72"/>
      <c r="BD2" s="73"/>
      <c r="BE2" s="1"/>
      <c r="BF2" s="1"/>
      <c r="BG2" s="71" t="s">
        <v>59</v>
      </c>
      <c r="BH2" s="72"/>
      <c r="BI2" s="73"/>
      <c r="BJ2" s="1"/>
      <c r="BK2" s="1"/>
      <c r="BL2" s="71" t="s">
        <v>60</v>
      </c>
      <c r="BM2" s="72"/>
      <c r="BN2" s="73"/>
      <c r="BO2" s="1"/>
      <c r="BP2" s="1"/>
      <c r="BQ2" s="71" t="s">
        <v>61</v>
      </c>
      <c r="BR2" s="72"/>
      <c r="BS2" s="73"/>
      <c r="BT2" s="1"/>
      <c r="BV2" s="71" t="s">
        <v>62</v>
      </c>
      <c r="BW2" s="72"/>
      <c r="BX2" s="73"/>
      <c r="BY2" s="1"/>
      <c r="BZ2" s="1"/>
      <c r="CA2" s="71" t="s">
        <v>63</v>
      </c>
      <c r="CB2" s="72"/>
      <c r="CC2" s="73"/>
      <c r="CD2" s="1"/>
      <c r="CE2" s="1"/>
      <c r="CF2" s="71" t="s">
        <v>64</v>
      </c>
      <c r="CG2" s="72"/>
      <c r="CH2" s="73"/>
      <c r="CI2" s="1"/>
      <c r="CJ2" s="1"/>
      <c r="CK2" s="71" t="s">
        <v>65</v>
      </c>
      <c r="CL2" s="72"/>
      <c r="CM2" s="73"/>
      <c r="CN2" s="1"/>
      <c r="CP2" s="71" t="s">
        <v>66</v>
      </c>
      <c r="CQ2" s="72"/>
      <c r="CR2" s="73"/>
      <c r="CS2" s="1"/>
      <c r="CT2" s="1"/>
      <c r="CU2" s="71" t="s">
        <v>67</v>
      </c>
      <c r="CV2" s="72"/>
      <c r="CW2" s="73"/>
      <c r="CX2" s="1"/>
      <c r="CY2" s="1"/>
      <c r="CZ2" s="71" t="s">
        <v>68</v>
      </c>
      <c r="DA2" s="72"/>
      <c r="DB2" s="73"/>
      <c r="DC2" s="1"/>
      <c r="DD2" s="1"/>
      <c r="DE2" s="71" t="s">
        <v>69</v>
      </c>
      <c r="DF2" s="72"/>
      <c r="DG2" s="73"/>
      <c r="DH2" s="1"/>
      <c r="DJ2" s="71" t="s">
        <v>70</v>
      </c>
      <c r="DK2" s="72"/>
      <c r="DL2" s="73"/>
      <c r="DM2" s="1"/>
      <c r="DN2" s="1"/>
      <c r="DO2" s="71" t="s">
        <v>71</v>
      </c>
      <c r="DP2" s="72"/>
      <c r="DQ2" s="73"/>
      <c r="DR2" s="1"/>
      <c r="DS2" s="1"/>
      <c r="DT2" s="71" t="s">
        <v>72</v>
      </c>
      <c r="DU2" s="72"/>
      <c r="DV2" s="73"/>
      <c r="DW2" s="1"/>
      <c r="DX2" s="1"/>
      <c r="DY2" s="71" t="s">
        <v>73</v>
      </c>
      <c r="DZ2" s="72"/>
      <c r="EA2" s="73"/>
      <c r="EB2" s="1"/>
      <c r="ED2" s="71" t="s">
        <v>74</v>
      </c>
      <c r="EE2" s="72"/>
      <c r="EF2" s="73"/>
      <c r="EG2" s="1"/>
      <c r="EH2" s="1"/>
      <c r="EI2" s="71" t="s">
        <v>75</v>
      </c>
      <c r="EJ2" s="72"/>
      <c r="EK2" s="73"/>
      <c r="EL2" s="1"/>
      <c r="EM2" s="1"/>
      <c r="EN2" s="71" t="s">
        <v>76</v>
      </c>
      <c r="EO2" s="72"/>
      <c r="EP2" s="73"/>
      <c r="EQ2" s="1"/>
      <c r="ER2" s="1"/>
      <c r="ES2" s="71" t="s">
        <v>77</v>
      </c>
      <c r="ET2" s="72"/>
      <c r="EU2" s="73"/>
      <c r="EV2" s="1"/>
      <c r="EX2" s="71" t="s">
        <v>78</v>
      </c>
      <c r="EY2" s="72"/>
      <c r="EZ2" s="73"/>
      <c r="FA2" s="1"/>
      <c r="FB2" s="1"/>
      <c r="FC2" s="71" t="s">
        <v>79</v>
      </c>
      <c r="FD2" s="72"/>
      <c r="FE2" s="73"/>
      <c r="FF2" s="1"/>
      <c r="FG2" s="1"/>
      <c r="FH2" s="71" t="s">
        <v>80</v>
      </c>
      <c r="FI2" s="72"/>
      <c r="FJ2" s="73"/>
      <c r="FK2" s="1"/>
      <c r="FL2" s="1"/>
      <c r="FM2" s="71" t="s">
        <v>81</v>
      </c>
      <c r="FN2" s="72"/>
      <c r="FO2" s="73"/>
      <c r="FP2" s="1"/>
      <c r="FR2" s="71" t="s">
        <v>82</v>
      </c>
      <c r="FS2" s="72"/>
      <c r="FT2" s="73"/>
      <c r="FU2" s="1"/>
    </row>
    <row r="3" spans="1:177" ht="24.75" customHeight="1">
      <c r="A3" s="1"/>
      <c r="B3" s="1"/>
      <c r="C3" s="16" t="s">
        <v>135</v>
      </c>
      <c r="D3" s="110"/>
      <c r="E3" s="111"/>
      <c r="F3" s="112"/>
      <c r="G3" s="1"/>
      <c r="H3" s="1"/>
      <c r="I3" s="71" t="s">
        <v>83</v>
      </c>
      <c r="J3" s="72"/>
      <c r="K3" s="73"/>
      <c r="L3" s="1"/>
      <c r="M3" s="1"/>
      <c r="N3" s="71" t="s">
        <v>84</v>
      </c>
      <c r="O3" s="72"/>
      <c r="P3" s="73"/>
      <c r="Q3" s="1"/>
      <c r="R3" s="1"/>
      <c r="S3" s="71" t="s">
        <v>85</v>
      </c>
      <c r="T3" s="72"/>
      <c r="U3" s="73"/>
      <c r="V3" s="1"/>
      <c r="W3" s="1"/>
      <c r="X3" s="71" t="s">
        <v>85</v>
      </c>
      <c r="Y3" s="72"/>
      <c r="Z3" s="73"/>
      <c r="AA3" s="1"/>
      <c r="AB3" s="1"/>
      <c r="AC3" s="71" t="s">
        <v>86</v>
      </c>
      <c r="AD3" s="72"/>
      <c r="AE3" s="73"/>
      <c r="AF3" s="1"/>
      <c r="AH3" s="71" t="s">
        <v>87</v>
      </c>
      <c r="AI3" s="72"/>
      <c r="AJ3" s="73"/>
      <c r="AK3" s="1"/>
      <c r="AL3" s="1"/>
      <c r="AM3" s="71" t="s">
        <v>83</v>
      </c>
      <c r="AN3" s="72"/>
      <c r="AO3" s="73"/>
      <c r="AP3" s="1"/>
      <c r="AQ3" s="1"/>
      <c r="AR3" s="71" t="s">
        <v>88</v>
      </c>
      <c r="AS3" s="72"/>
      <c r="AT3" s="73"/>
      <c r="AU3" s="1"/>
      <c r="AV3" s="1"/>
      <c r="AW3" s="71" t="s">
        <v>89</v>
      </c>
      <c r="AX3" s="72"/>
      <c r="AY3" s="73"/>
      <c r="AZ3" s="1"/>
      <c r="BB3" s="71" t="s">
        <v>86</v>
      </c>
      <c r="BC3" s="72"/>
      <c r="BD3" s="73"/>
      <c r="BE3" s="1"/>
      <c r="BF3" s="1"/>
      <c r="BG3" s="71" t="s">
        <v>84</v>
      </c>
      <c r="BH3" s="72"/>
      <c r="BI3" s="73"/>
      <c r="BJ3" s="1"/>
      <c r="BK3" s="1"/>
      <c r="BL3" s="71" t="s">
        <v>89</v>
      </c>
      <c r="BM3" s="72"/>
      <c r="BN3" s="73"/>
      <c r="BO3" s="1"/>
      <c r="BP3" s="1"/>
      <c r="BQ3" s="71" t="s">
        <v>90</v>
      </c>
      <c r="BR3" s="72"/>
      <c r="BS3" s="73"/>
      <c r="BT3" s="1"/>
      <c r="BV3" s="71" t="s">
        <v>84</v>
      </c>
      <c r="BW3" s="72"/>
      <c r="BX3" s="73"/>
      <c r="BY3" s="1"/>
      <c r="BZ3" s="1"/>
      <c r="CA3" s="71" t="s">
        <v>89</v>
      </c>
      <c r="CB3" s="72"/>
      <c r="CC3" s="73"/>
      <c r="CD3" s="1"/>
      <c r="CE3" s="1"/>
      <c r="CF3" s="71" t="s">
        <v>84</v>
      </c>
      <c r="CG3" s="72"/>
      <c r="CH3" s="73"/>
      <c r="CI3" s="1"/>
      <c r="CJ3" s="1"/>
      <c r="CK3" s="71" t="s">
        <v>91</v>
      </c>
      <c r="CL3" s="72"/>
      <c r="CM3" s="73"/>
      <c r="CN3" s="1"/>
      <c r="CP3" s="71" t="s">
        <v>90</v>
      </c>
      <c r="CQ3" s="72"/>
      <c r="CR3" s="73"/>
      <c r="CS3" s="1"/>
      <c r="CT3" s="1"/>
      <c r="CU3" s="71" t="s">
        <v>85</v>
      </c>
      <c r="CV3" s="72"/>
      <c r="CW3" s="73"/>
      <c r="CX3" s="1"/>
      <c r="CY3" s="1"/>
      <c r="CZ3" s="71" t="s">
        <v>92</v>
      </c>
      <c r="DA3" s="72"/>
      <c r="DB3" s="73"/>
      <c r="DC3" s="1"/>
      <c r="DD3" s="1"/>
      <c r="DE3" s="71" t="s">
        <v>93</v>
      </c>
      <c r="DF3" s="72"/>
      <c r="DG3" s="73"/>
      <c r="DH3" s="1"/>
      <c r="DJ3" s="71" t="s">
        <v>83</v>
      </c>
      <c r="DK3" s="72"/>
      <c r="DL3" s="73"/>
      <c r="DM3" s="1"/>
      <c r="DN3" s="1"/>
      <c r="DO3" s="71" t="s">
        <v>92</v>
      </c>
      <c r="DP3" s="72"/>
      <c r="DQ3" s="73"/>
      <c r="DR3" s="1"/>
      <c r="DS3" s="1"/>
      <c r="DT3" s="71" t="s">
        <v>94</v>
      </c>
      <c r="DU3" s="72"/>
      <c r="DV3" s="73"/>
      <c r="DW3" s="1"/>
      <c r="DX3" s="1"/>
      <c r="DY3" s="71" t="s">
        <v>84</v>
      </c>
      <c r="DZ3" s="72"/>
      <c r="EA3" s="73"/>
      <c r="EB3" s="1"/>
      <c r="ED3" s="71" t="s">
        <v>86</v>
      </c>
      <c r="EE3" s="72"/>
      <c r="EF3" s="73"/>
      <c r="EG3" s="1"/>
      <c r="EH3" s="1"/>
      <c r="EI3" s="71" t="s">
        <v>95</v>
      </c>
      <c r="EJ3" s="72"/>
      <c r="EK3" s="73"/>
      <c r="EL3" s="1"/>
      <c r="EM3" s="1"/>
      <c r="EN3" s="71" t="s">
        <v>96</v>
      </c>
      <c r="EO3" s="72"/>
      <c r="EP3" s="73"/>
      <c r="EQ3" s="1"/>
      <c r="ER3" s="1"/>
      <c r="ES3" s="71" t="s">
        <v>85</v>
      </c>
      <c r="ET3" s="72"/>
      <c r="EU3" s="73"/>
      <c r="EV3" s="1"/>
      <c r="EX3" s="71" t="s">
        <v>90</v>
      </c>
      <c r="EY3" s="72"/>
      <c r="EZ3" s="73"/>
      <c r="FA3" s="1"/>
      <c r="FB3" s="1"/>
      <c r="FC3" s="71" t="s">
        <v>83</v>
      </c>
      <c r="FD3" s="72"/>
      <c r="FE3" s="73"/>
      <c r="FF3" s="1"/>
      <c r="FG3" s="1"/>
      <c r="FH3" s="71" t="s">
        <v>89</v>
      </c>
      <c r="FI3" s="72"/>
      <c r="FJ3" s="73"/>
      <c r="FK3" s="1"/>
      <c r="FL3" s="1"/>
      <c r="FM3" s="71" t="s">
        <v>91</v>
      </c>
      <c r="FN3" s="72"/>
      <c r="FO3" s="73"/>
      <c r="FP3" s="1"/>
      <c r="FR3" s="71" t="s">
        <v>85</v>
      </c>
      <c r="FS3" s="72"/>
      <c r="FT3" s="73"/>
      <c r="FU3" s="1"/>
    </row>
    <row r="4" spans="1:177" ht="24.75" customHeight="1">
      <c r="A4" s="1"/>
      <c r="B4" s="1"/>
      <c r="C4" s="16" t="s">
        <v>136</v>
      </c>
      <c r="D4" s="113"/>
      <c r="E4" s="114"/>
      <c r="F4" s="115"/>
      <c r="G4" s="1"/>
      <c r="H4" s="1"/>
      <c r="I4" s="71" t="s">
        <v>97</v>
      </c>
      <c r="J4" s="72"/>
      <c r="K4" s="73"/>
      <c r="L4" s="1"/>
      <c r="M4" s="1"/>
      <c r="N4" s="71" t="s">
        <v>98</v>
      </c>
      <c r="O4" s="72"/>
      <c r="P4" s="73"/>
      <c r="Q4" s="1"/>
      <c r="R4" s="1"/>
      <c r="S4" s="71" t="s">
        <v>99</v>
      </c>
      <c r="T4" s="72"/>
      <c r="U4" s="73"/>
      <c r="V4" s="1"/>
      <c r="W4" s="1"/>
      <c r="X4" s="71" t="s">
        <v>99</v>
      </c>
      <c r="Y4" s="72"/>
      <c r="Z4" s="73"/>
      <c r="AA4" s="1"/>
      <c r="AB4" s="1"/>
      <c r="AC4" s="71" t="s">
        <v>100</v>
      </c>
      <c r="AD4" s="72"/>
      <c r="AE4" s="73"/>
      <c r="AF4" s="1"/>
      <c r="AH4" s="71" t="s">
        <v>87</v>
      </c>
      <c r="AI4" s="72"/>
      <c r="AJ4" s="73"/>
      <c r="AK4" s="1"/>
      <c r="AL4" s="1"/>
      <c r="AM4" s="71" t="s">
        <v>101</v>
      </c>
      <c r="AN4" s="72"/>
      <c r="AO4" s="73"/>
      <c r="AP4" s="1"/>
      <c r="AQ4" s="1"/>
      <c r="AR4" s="71" t="s">
        <v>88</v>
      </c>
      <c r="AS4" s="72"/>
      <c r="AT4" s="73"/>
      <c r="AU4" s="1"/>
      <c r="AV4" s="1"/>
      <c r="AW4" s="71" t="s">
        <v>89</v>
      </c>
      <c r="AX4" s="72"/>
      <c r="AY4" s="73"/>
      <c r="AZ4" s="1"/>
      <c r="BB4" s="71" t="s">
        <v>102</v>
      </c>
      <c r="BC4" s="72"/>
      <c r="BD4" s="73"/>
      <c r="BE4" s="1"/>
      <c r="BF4" s="1"/>
      <c r="BG4" s="71" t="s">
        <v>103</v>
      </c>
      <c r="BH4" s="72"/>
      <c r="BI4" s="73"/>
      <c r="BJ4" s="1"/>
      <c r="BK4" s="1"/>
      <c r="BL4" s="71" t="s">
        <v>89</v>
      </c>
      <c r="BM4" s="72"/>
      <c r="BN4" s="73"/>
      <c r="BO4" s="1"/>
      <c r="BP4" s="1"/>
      <c r="BQ4" s="71" t="s">
        <v>104</v>
      </c>
      <c r="BR4" s="72"/>
      <c r="BS4" s="73"/>
      <c r="BT4" s="1"/>
      <c r="BV4" s="71" t="s">
        <v>98</v>
      </c>
      <c r="BW4" s="72"/>
      <c r="BX4" s="73"/>
      <c r="BY4" s="1"/>
      <c r="BZ4" s="1"/>
      <c r="CA4" s="71" t="s">
        <v>89</v>
      </c>
      <c r="CB4" s="72"/>
      <c r="CC4" s="73"/>
      <c r="CD4" s="1"/>
      <c r="CE4" s="1"/>
      <c r="CF4" s="71" t="s">
        <v>98</v>
      </c>
      <c r="CG4" s="72"/>
      <c r="CH4" s="73"/>
      <c r="CI4" s="1"/>
      <c r="CJ4" s="1"/>
      <c r="CK4" s="71" t="s">
        <v>105</v>
      </c>
      <c r="CL4" s="72"/>
      <c r="CM4" s="73"/>
      <c r="CN4" s="1"/>
      <c r="CP4" s="71" t="s">
        <v>106</v>
      </c>
      <c r="CQ4" s="72"/>
      <c r="CR4" s="73"/>
      <c r="CS4" s="1"/>
      <c r="CT4" s="1"/>
      <c r="CU4" s="71" t="s">
        <v>99</v>
      </c>
      <c r="CV4" s="72"/>
      <c r="CW4" s="73"/>
      <c r="CX4" s="1"/>
      <c r="CY4" s="1"/>
      <c r="CZ4" s="71" t="s">
        <v>107</v>
      </c>
      <c r="DA4" s="72"/>
      <c r="DB4" s="73"/>
      <c r="DC4" s="1"/>
      <c r="DD4" s="1"/>
      <c r="DE4" s="71" t="s">
        <v>93</v>
      </c>
      <c r="DF4" s="72"/>
      <c r="DG4" s="73"/>
      <c r="DH4" s="1"/>
      <c r="DJ4" s="71" t="s">
        <v>101</v>
      </c>
      <c r="DK4" s="72"/>
      <c r="DL4" s="73"/>
      <c r="DM4" s="1"/>
      <c r="DN4" s="1"/>
      <c r="DO4" s="71" t="s">
        <v>108</v>
      </c>
      <c r="DP4" s="72"/>
      <c r="DQ4" s="73"/>
      <c r="DR4" s="1"/>
      <c r="DS4" s="1"/>
      <c r="DT4" s="71" t="s">
        <v>94</v>
      </c>
      <c r="DU4" s="72"/>
      <c r="DV4" s="73"/>
      <c r="DW4" s="1"/>
      <c r="DX4" s="1"/>
      <c r="DY4" s="71" t="s">
        <v>98</v>
      </c>
      <c r="DZ4" s="72"/>
      <c r="EA4" s="73"/>
      <c r="EB4" s="1"/>
      <c r="ED4" s="71" t="s">
        <v>109</v>
      </c>
      <c r="EE4" s="72"/>
      <c r="EF4" s="73"/>
      <c r="EG4" s="1"/>
      <c r="EH4" s="1"/>
      <c r="EI4" s="71" t="s">
        <v>110</v>
      </c>
      <c r="EJ4" s="72"/>
      <c r="EK4" s="73"/>
      <c r="EL4" s="1"/>
      <c r="EM4" s="1"/>
      <c r="EN4" s="71" t="s">
        <v>111</v>
      </c>
      <c r="EO4" s="72"/>
      <c r="EP4" s="73"/>
      <c r="EQ4" s="1"/>
      <c r="ER4" s="1"/>
      <c r="ES4" s="71" t="s">
        <v>112</v>
      </c>
      <c r="ET4" s="72"/>
      <c r="EU4" s="73"/>
      <c r="EV4" s="1"/>
      <c r="EX4" s="71" t="s">
        <v>106</v>
      </c>
      <c r="EY4" s="72"/>
      <c r="EZ4" s="73"/>
      <c r="FA4" s="1"/>
      <c r="FB4" s="1"/>
      <c r="FC4" s="71" t="s">
        <v>101</v>
      </c>
      <c r="FD4" s="72"/>
      <c r="FE4" s="73"/>
      <c r="FF4" s="1"/>
      <c r="FG4" s="1"/>
      <c r="FH4" s="71" t="s">
        <v>89</v>
      </c>
      <c r="FI4" s="72"/>
      <c r="FJ4" s="73"/>
      <c r="FK4" s="1"/>
      <c r="FL4" s="1"/>
      <c r="FM4" s="71" t="s">
        <v>113</v>
      </c>
      <c r="FN4" s="72"/>
      <c r="FO4" s="73"/>
      <c r="FP4" s="1"/>
      <c r="FR4" s="71" t="s">
        <v>99</v>
      </c>
      <c r="FS4" s="72"/>
      <c r="FT4" s="73"/>
      <c r="FU4" s="1"/>
    </row>
    <row r="5" spans="1:177" s="4" customFormat="1" ht="63.75" customHeight="1">
      <c r="A5" s="1" t="s">
        <v>11</v>
      </c>
      <c r="B5" s="3" t="s">
        <v>0</v>
      </c>
      <c r="C5" s="3" t="s">
        <v>114</v>
      </c>
      <c r="D5" s="3" t="s">
        <v>1</v>
      </c>
      <c r="E5" s="3" t="s">
        <v>2</v>
      </c>
      <c r="F5" s="3" t="s">
        <v>3</v>
      </c>
      <c r="I5" s="3" t="s">
        <v>1</v>
      </c>
      <c r="J5" s="3" t="s">
        <v>2</v>
      </c>
      <c r="K5" s="3" t="s">
        <v>3</v>
      </c>
      <c r="N5" s="3" t="s">
        <v>1</v>
      </c>
      <c r="O5" s="3" t="s">
        <v>2</v>
      </c>
      <c r="P5" s="3" t="s">
        <v>3</v>
      </c>
      <c r="S5" s="3" t="s">
        <v>1</v>
      </c>
      <c r="T5" s="3" t="s">
        <v>2</v>
      </c>
      <c r="U5" s="3" t="s">
        <v>3</v>
      </c>
      <c r="X5" s="3" t="s">
        <v>1</v>
      </c>
      <c r="Y5" s="3" t="s">
        <v>2</v>
      </c>
      <c r="Z5" s="3" t="s">
        <v>3</v>
      </c>
      <c r="AC5" s="3" t="s">
        <v>1</v>
      </c>
      <c r="AD5" s="3" t="s">
        <v>2</v>
      </c>
      <c r="AE5" s="3" t="s">
        <v>3</v>
      </c>
      <c r="AH5" s="3" t="s">
        <v>1</v>
      </c>
      <c r="AI5" s="3" t="s">
        <v>2</v>
      </c>
      <c r="AJ5" s="3" t="s">
        <v>3</v>
      </c>
      <c r="AM5" s="3" t="s">
        <v>1</v>
      </c>
      <c r="AN5" s="3" t="s">
        <v>2</v>
      </c>
      <c r="AO5" s="3" t="s">
        <v>3</v>
      </c>
      <c r="AR5" s="3" t="s">
        <v>1</v>
      </c>
      <c r="AS5" s="3" t="s">
        <v>2</v>
      </c>
      <c r="AT5" s="3" t="s">
        <v>3</v>
      </c>
      <c r="AW5" s="3" t="s">
        <v>1</v>
      </c>
      <c r="AX5" s="3" t="s">
        <v>2</v>
      </c>
      <c r="AY5" s="3" t="s">
        <v>3</v>
      </c>
      <c r="BB5" s="3" t="s">
        <v>1</v>
      </c>
      <c r="BC5" s="3" t="s">
        <v>2</v>
      </c>
      <c r="BD5" s="3" t="s">
        <v>3</v>
      </c>
      <c r="BG5" s="3" t="s">
        <v>1</v>
      </c>
      <c r="BH5" s="3" t="s">
        <v>2</v>
      </c>
      <c r="BI5" s="3" t="s">
        <v>3</v>
      </c>
      <c r="BL5" s="3" t="s">
        <v>1</v>
      </c>
      <c r="BM5" s="3" t="s">
        <v>2</v>
      </c>
      <c r="BN5" s="3" t="s">
        <v>3</v>
      </c>
      <c r="BQ5" s="3" t="s">
        <v>1</v>
      </c>
      <c r="BR5" s="3" t="s">
        <v>2</v>
      </c>
      <c r="BS5" s="3" t="s">
        <v>3</v>
      </c>
      <c r="BV5" s="3" t="s">
        <v>1</v>
      </c>
      <c r="BW5" s="3" t="s">
        <v>2</v>
      </c>
      <c r="BX5" s="3" t="s">
        <v>3</v>
      </c>
      <c r="CA5" s="3" t="s">
        <v>1</v>
      </c>
      <c r="CB5" s="3" t="s">
        <v>2</v>
      </c>
      <c r="CC5" s="3" t="s">
        <v>3</v>
      </c>
      <c r="CF5" s="3" t="s">
        <v>1</v>
      </c>
      <c r="CG5" s="3" t="s">
        <v>2</v>
      </c>
      <c r="CH5" s="3" t="s">
        <v>3</v>
      </c>
      <c r="CK5" s="3" t="s">
        <v>1</v>
      </c>
      <c r="CL5" s="3" t="s">
        <v>2</v>
      </c>
      <c r="CM5" s="3" t="s">
        <v>3</v>
      </c>
      <c r="CP5" s="3" t="s">
        <v>1</v>
      </c>
      <c r="CQ5" s="3" t="s">
        <v>2</v>
      </c>
      <c r="CR5" s="3" t="s">
        <v>3</v>
      </c>
      <c r="CU5" s="3" t="s">
        <v>1</v>
      </c>
      <c r="CV5" s="3" t="s">
        <v>2</v>
      </c>
      <c r="CW5" s="3" t="s">
        <v>3</v>
      </c>
      <c r="CZ5" s="3" t="s">
        <v>1</v>
      </c>
      <c r="DA5" s="3" t="s">
        <v>2</v>
      </c>
      <c r="DB5" s="3" t="s">
        <v>3</v>
      </c>
      <c r="DE5" s="3" t="s">
        <v>1</v>
      </c>
      <c r="DF5" s="3" t="s">
        <v>2</v>
      </c>
      <c r="DG5" s="3" t="s">
        <v>3</v>
      </c>
      <c r="DJ5" s="3" t="s">
        <v>1</v>
      </c>
      <c r="DK5" s="3" t="s">
        <v>2</v>
      </c>
      <c r="DL5" s="3" t="s">
        <v>3</v>
      </c>
      <c r="DO5" s="3" t="s">
        <v>1</v>
      </c>
      <c r="DP5" s="3" t="s">
        <v>2</v>
      </c>
      <c r="DQ5" s="3" t="s">
        <v>3</v>
      </c>
      <c r="DT5" s="3" t="s">
        <v>1</v>
      </c>
      <c r="DU5" s="3" t="s">
        <v>2</v>
      </c>
      <c r="DV5" s="3" t="s">
        <v>3</v>
      </c>
      <c r="DY5" s="3" t="s">
        <v>1</v>
      </c>
      <c r="DZ5" s="3" t="s">
        <v>2</v>
      </c>
      <c r="EA5" s="3" t="s">
        <v>3</v>
      </c>
      <c r="ED5" s="3" t="s">
        <v>1</v>
      </c>
      <c r="EE5" s="3" t="s">
        <v>2</v>
      </c>
      <c r="EF5" s="3" t="s">
        <v>3</v>
      </c>
      <c r="EI5" s="3" t="s">
        <v>1</v>
      </c>
      <c r="EJ5" s="3" t="s">
        <v>2</v>
      </c>
      <c r="EK5" s="3" t="s">
        <v>3</v>
      </c>
      <c r="EN5" s="3" t="s">
        <v>1</v>
      </c>
      <c r="EO5" s="3" t="s">
        <v>2</v>
      </c>
      <c r="EP5" s="3" t="s">
        <v>3</v>
      </c>
      <c r="ES5" s="3" t="s">
        <v>1</v>
      </c>
      <c r="ET5" s="3" t="s">
        <v>2</v>
      </c>
      <c r="EU5" s="3" t="s">
        <v>3</v>
      </c>
      <c r="EX5" s="3" t="s">
        <v>1</v>
      </c>
      <c r="EY5" s="3" t="s">
        <v>2</v>
      </c>
      <c r="EZ5" s="3" t="s">
        <v>3</v>
      </c>
      <c r="FC5" s="3" t="s">
        <v>1</v>
      </c>
      <c r="FD5" s="3" t="s">
        <v>2</v>
      </c>
      <c r="FE5" s="3" t="s">
        <v>3</v>
      </c>
      <c r="FH5" s="3" t="s">
        <v>1</v>
      </c>
      <c r="FI5" s="3" t="s">
        <v>2</v>
      </c>
      <c r="FJ5" s="3" t="s">
        <v>3</v>
      </c>
      <c r="FM5" s="3" t="s">
        <v>1</v>
      </c>
      <c r="FN5" s="3" t="s">
        <v>2</v>
      </c>
      <c r="FO5" s="3" t="s">
        <v>3</v>
      </c>
      <c r="FR5" s="3" t="s">
        <v>1</v>
      </c>
      <c r="FS5" s="3" t="s">
        <v>2</v>
      </c>
      <c r="FT5" s="3" t="s">
        <v>3</v>
      </c>
    </row>
    <row r="6" spans="1:177" ht="15">
      <c r="A6" s="74" t="s">
        <v>4</v>
      </c>
      <c r="B6" s="8">
        <v>1</v>
      </c>
      <c r="C6" s="5">
        <v>387</v>
      </c>
      <c r="D6" s="9">
        <f>+I6+N6+S6+X6+AC6+AH6+AM6+AR6+AW6+BB6+BG6+BL6+BQ6+BV6+CA6+CF6+CK6+CP6+CU6+CZ6+DE6+DJ6+DO6+DT6+DY6+ED6+EI6+EN6+ES6+EX6+FC6+FH6+FM6+FR6</f>
        <v>5</v>
      </c>
      <c r="E6" s="9">
        <f>+J6+O6+T6+Y6+AD6+AI6+AN6+AS6+AX6+BC6+BH6+BM6+BR6+BW6+CB6+CG6+CL6+CQ6+CV6+DA6+DF6+DK6+DP6+DU6+DZ6+EE6+EJ6+EO6+ET6+EY6+FD6+FI6+FN6+FS6</f>
        <v>0</v>
      </c>
      <c r="F6" s="9">
        <f>+SUM(D6:E6)</f>
        <v>5</v>
      </c>
      <c r="I6" s="6">
        <v>0</v>
      </c>
      <c r="J6" s="6">
        <v>0</v>
      </c>
      <c r="K6" s="9">
        <f>+SUM(I6:J6)</f>
        <v>0</v>
      </c>
      <c r="N6" s="6"/>
      <c r="O6" s="6"/>
      <c r="P6" s="9">
        <f>+SUM(N6:O6)</f>
        <v>0</v>
      </c>
      <c r="S6" s="6"/>
      <c r="T6" s="6"/>
      <c r="U6" s="9">
        <f>+SUM(S6:T6)</f>
        <v>0</v>
      </c>
      <c r="X6" s="6"/>
      <c r="Y6" s="6"/>
      <c r="Z6" s="9">
        <f>+SUM(X6:Y6)</f>
        <v>0</v>
      </c>
      <c r="AC6" s="6"/>
      <c r="AD6" s="6"/>
      <c r="AE6" s="9">
        <f>+SUM(AC6:AD6)</f>
        <v>0</v>
      </c>
      <c r="AH6" s="6"/>
      <c r="AI6" s="6"/>
      <c r="AJ6" s="9">
        <f>+SUM(AH6:AI6)</f>
        <v>0</v>
      </c>
      <c r="AM6" s="6">
        <v>0</v>
      </c>
      <c r="AN6" s="6">
        <v>0</v>
      </c>
      <c r="AO6" s="9">
        <f>+SUM(AM6:AN6)</f>
        <v>0</v>
      </c>
      <c r="AR6" s="6"/>
      <c r="AS6" s="6"/>
      <c r="AT6" s="9">
        <f>+SUM(AR6:AS6)</f>
        <v>0</v>
      </c>
      <c r="AW6" s="6"/>
      <c r="AX6" s="6"/>
      <c r="AY6" s="9">
        <f>+SUM(AW6:AX6)</f>
        <v>0</v>
      </c>
      <c r="BB6" s="6"/>
      <c r="BC6" s="6"/>
      <c r="BD6" s="9">
        <f>+SUM(BB6:BC6)</f>
        <v>0</v>
      </c>
      <c r="BG6" s="6"/>
      <c r="BH6" s="6"/>
      <c r="BI6" s="9">
        <f>+SUM(BG6:BH6)</f>
        <v>0</v>
      </c>
      <c r="BL6" s="6"/>
      <c r="BM6" s="6"/>
      <c r="BN6" s="9">
        <f>+SUM(BL6:BM6)</f>
        <v>0</v>
      </c>
      <c r="BQ6" s="6"/>
      <c r="BR6" s="6"/>
      <c r="BS6" s="9">
        <f>+SUM(BQ6:BR6)</f>
        <v>0</v>
      </c>
      <c r="BV6" s="6"/>
      <c r="BW6" s="6"/>
      <c r="BX6" s="9">
        <f>+SUM(BV6:BW6)</f>
        <v>0</v>
      </c>
      <c r="CA6" s="6"/>
      <c r="CB6" s="6"/>
      <c r="CC6" s="9">
        <f>+SUM(CA6:CB6)</f>
        <v>0</v>
      </c>
      <c r="CF6" s="6"/>
      <c r="CG6" s="6"/>
      <c r="CH6" s="9">
        <f>+SUM(CF6:CG6)</f>
        <v>0</v>
      </c>
      <c r="CK6" s="6"/>
      <c r="CL6" s="6"/>
      <c r="CM6" s="9">
        <f>+SUM(CK6:CL6)</f>
        <v>0</v>
      </c>
      <c r="CP6" s="6"/>
      <c r="CQ6" s="6"/>
      <c r="CR6" s="9">
        <f>+SUM(CP6:CQ6)</f>
        <v>0</v>
      </c>
      <c r="CU6" s="6"/>
      <c r="CV6" s="6"/>
      <c r="CW6" s="9">
        <f>+SUM(CU6:CV6)</f>
        <v>0</v>
      </c>
      <c r="CZ6" s="6"/>
      <c r="DA6" s="6"/>
      <c r="DB6" s="9">
        <f>+SUM(CZ6:DA6)</f>
        <v>0</v>
      </c>
      <c r="DE6" s="6"/>
      <c r="DF6" s="6"/>
      <c r="DG6" s="9">
        <f>+SUM(DE6:DF6)</f>
        <v>0</v>
      </c>
      <c r="DJ6" s="6"/>
      <c r="DK6" s="6"/>
      <c r="DL6" s="9">
        <f>+SUM(DJ6:DK6)</f>
        <v>0</v>
      </c>
      <c r="DO6" s="6"/>
      <c r="DP6" s="6"/>
      <c r="DQ6" s="9">
        <f>+SUM(DO6:DP6)</f>
        <v>0</v>
      </c>
      <c r="DT6" s="6"/>
      <c r="DU6" s="6"/>
      <c r="DV6" s="9">
        <f>+SUM(DT6:DU6)</f>
        <v>0</v>
      </c>
      <c r="DY6" s="6"/>
      <c r="DZ6" s="6"/>
      <c r="EA6" s="9">
        <f>+SUM(DY6:DZ6)</f>
        <v>0</v>
      </c>
      <c r="ED6" s="6"/>
      <c r="EE6" s="6"/>
      <c r="EF6" s="9">
        <f>+SUM(ED6:EE6)</f>
        <v>0</v>
      </c>
      <c r="EI6" s="6"/>
      <c r="EJ6" s="6"/>
      <c r="EK6" s="9">
        <f>+SUM(EI6:EJ6)</f>
        <v>0</v>
      </c>
      <c r="EN6" s="6">
        <v>5</v>
      </c>
      <c r="EO6" s="6">
        <v>0</v>
      </c>
      <c r="EP6" s="9">
        <f>+SUM(EN6:EO6)</f>
        <v>5</v>
      </c>
      <c r="ES6" s="6"/>
      <c r="ET6" s="6"/>
      <c r="EU6" s="9">
        <f>+SUM(ES6:ET6)</f>
        <v>0</v>
      </c>
      <c r="EX6" s="6"/>
      <c r="EY6" s="6"/>
      <c r="EZ6" s="9">
        <f>+SUM(EX6:EY6)</f>
        <v>0</v>
      </c>
      <c r="FC6" s="6"/>
      <c r="FD6" s="6"/>
      <c r="FE6" s="9">
        <f>+SUM(FC6:FD6)</f>
        <v>0</v>
      </c>
      <c r="FH6" s="6"/>
      <c r="FI6" s="6"/>
      <c r="FJ6" s="9">
        <f>+SUM(FH6:FI6)</f>
        <v>0</v>
      </c>
      <c r="FM6" s="6"/>
      <c r="FN6" s="6"/>
      <c r="FO6" s="9">
        <f>+SUM(FM6:FN6)</f>
        <v>0</v>
      </c>
      <c r="FR6" s="6"/>
      <c r="FS6" s="6"/>
      <c r="FT6" s="9">
        <f>+SUM(FR6:FS6)</f>
        <v>0</v>
      </c>
    </row>
    <row r="7" spans="1:177" ht="15">
      <c r="A7" s="75"/>
      <c r="B7" s="8">
        <v>2</v>
      </c>
      <c r="C7" s="5">
        <v>415</v>
      </c>
      <c r="D7" s="9">
        <f t="shared" ref="D7:E21" si="0">+I7+N7+S7+X7+AC7+AH7+AM7+AR7+AW7+BB7+BG7+BL7+BQ7+BV7+CA7+CF7+CK7+CP7+CU7+CZ7+DE7+DJ7+DO7+DT7+DY7+ED7+EI7+EN7+ES7+EX7+FC7+FH7+FM7+FR7</f>
        <v>0</v>
      </c>
      <c r="E7" s="9">
        <f t="shared" si="0"/>
        <v>0</v>
      </c>
      <c r="F7" s="9">
        <f t="shared" ref="F7:F21" si="1">+SUM(D7:E7)</f>
        <v>0</v>
      </c>
      <c r="I7" s="6">
        <v>0</v>
      </c>
      <c r="J7" s="6">
        <v>0</v>
      </c>
      <c r="K7" s="9">
        <f t="shared" ref="K7:K21" si="2">+SUM(I7:J7)</f>
        <v>0</v>
      </c>
      <c r="N7" s="6"/>
      <c r="O7" s="6"/>
      <c r="P7" s="9">
        <f t="shared" ref="P7:P21" si="3">+SUM(N7:O7)</f>
        <v>0</v>
      </c>
      <c r="S7" s="6"/>
      <c r="T7" s="6"/>
      <c r="U7" s="9">
        <f t="shared" ref="U7:U21" si="4">+SUM(S7:T7)</f>
        <v>0</v>
      </c>
      <c r="X7" s="6"/>
      <c r="Y7" s="6"/>
      <c r="Z7" s="9">
        <f t="shared" ref="Z7:Z21" si="5">+SUM(X7:Y7)</f>
        <v>0</v>
      </c>
      <c r="AC7" s="6"/>
      <c r="AD7" s="6"/>
      <c r="AE7" s="9">
        <f t="shared" ref="AE7:AE21" si="6">+SUM(AC7:AD7)</f>
        <v>0</v>
      </c>
      <c r="AH7" s="6"/>
      <c r="AI7" s="6"/>
      <c r="AJ7" s="9">
        <f t="shared" ref="AJ7:AJ21" si="7">+SUM(AH7:AI7)</f>
        <v>0</v>
      </c>
      <c r="AM7" s="6">
        <v>0</v>
      </c>
      <c r="AN7" s="6">
        <v>0</v>
      </c>
      <c r="AO7" s="9">
        <f t="shared" ref="AO7:AO21" si="8">+SUM(AM7:AN7)</f>
        <v>0</v>
      </c>
      <c r="AR7" s="6"/>
      <c r="AS7" s="6"/>
      <c r="AT7" s="9">
        <f t="shared" ref="AT7:AT21" si="9">+SUM(AR7:AS7)</f>
        <v>0</v>
      </c>
      <c r="AW7" s="6"/>
      <c r="AX7" s="6"/>
      <c r="AY7" s="9">
        <f t="shared" ref="AY7:AY21" si="10">+SUM(AW7:AX7)</f>
        <v>0</v>
      </c>
      <c r="BB7" s="6"/>
      <c r="BC7" s="6"/>
      <c r="BD7" s="9">
        <f t="shared" ref="BD7:BD21" si="11">+SUM(BB7:BC7)</f>
        <v>0</v>
      </c>
      <c r="BG7" s="6"/>
      <c r="BH7" s="6"/>
      <c r="BI7" s="9">
        <f t="shared" ref="BI7:BI21" si="12">+SUM(BG7:BH7)</f>
        <v>0</v>
      </c>
      <c r="BL7" s="6"/>
      <c r="BM7" s="6"/>
      <c r="BN7" s="9">
        <f t="shared" ref="BN7:BN21" si="13">+SUM(BL7:BM7)</f>
        <v>0</v>
      </c>
      <c r="BQ7" s="6"/>
      <c r="BR7" s="6"/>
      <c r="BS7" s="9">
        <f t="shared" ref="BS7:BS21" si="14">+SUM(BQ7:BR7)</f>
        <v>0</v>
      </c>
      <c r="BV7" s="6"/>
      <c r="BW7" s="6"/>
      <c r="BX7" s="9">
        <f t="shared" ref="BX7:BX21" si="15">+SUM(BV7:BW7)</f>
        <v>0</v>
      </c>
      <c r="CA7" s="6"/>
      <c r="CB7" s="6"/>
      <c r="CC7" s="9">
        <f t="shared" ref="CC7:CC21" si="16">+SUM(CA7:CB7)</f>
        <v>0</v>
      </c>
      <c r="CF7" s="6"/>
      <c r="CG7" s="6"/>
      <c r="CH7" s="9">
        <f t="shared" ref="CH7:CH21" si="17">+SUM(CF7:CG7)</f>
        <v>0</v>
      </c>
      <c r="CK7" s="6"/>
      <c r="CL7" s="6"/>
      <c r="CM7" s="9">
        <f t="shared" ref="CM7:CM21" si="18">+SUM(CK7:CL7)</f>
        <v>0</v>
      </c>
      <c r="CP7" s="6"/>
      <c r="CQ7" s="6"/>
      <c r="CR7" s="9">
        <f t="shared" ref="CR7:CR21" si="19">+SUM(CP7:CQ7)</f>
        <v>0</v>
      </c>
      <c r="CU7" s="6"/>
      <c r="CV7" s="6"/>
      <c r="CW7" s="9">
        <f t="shared" ref="CW7:CW21" si="20">+SUM(CU7:CV7)</f>
        <v>0</v>
      </c>
      <c r="CZ7" s="6"/>
      <c r="DA7" s="6"/>
      <c r="DB7" s="9">
        <f t="shared" ref="DB7:DB21" si="21">+SUM(CZ7:DA7)</f>
        <v>0</v>
      </c>
      <c r="DE7" s="6"/>
      <c r="DF7" s="6"/>
      <c r="DG7" s="9">
        <f t="shared" ref="DG7:DG21" si="22">+SUM(DE7:DF7)</f>
        <v>0</v>
      </c>
      <c r="DJ7" s="6"/>
      <c r="DK7" s="6"/>
      <c r="DL7" s="9">
        <f t="shared" ref="DL7:DL21" si="23">+SUM(DJ7:DK7)</f>
        <v>0</v>
      </c>
      <c r="DO7" s="6"/>
      <c r="DP7" s="6"/>
      <c r="DQ7" s="9">
        <f t="shared" ref="DQ7:DQ21" si="24">+SUM(DO7:DP7)</f>
        <v>0</v>
      </c>
      <c r="DT7" s="6"/>
      <c r="DU7" s="6"/>
      <c r="DV7" s="9">
        <f t="shared" ref="DV7:DV21" si="25">+SUM(DT7:DU7)</f>
        <v>0</v>
      </c>
      <c r="DY7" s="6"/>
      <c r="DZ7" s="6"/>
      <c r="EA7" s="9">
        <f t="shared" ref="EA7:EA21" si="26">+SUM(DY7:DZ7)</f>
        <v>0</v>
      </c>
      <c r="ED7" s="6"/>
      <c r="EE7" s="6"/>
      <c r="EF7" s="9">
        <f t="shared" ref="EF7:EF21" si="27">+SUM(ED7:EE7)</f>
        <v>0</v>
      </c>
      <c r="EI7" s="6"/>
      <c r="EJ7" s="6"/>
      <c r="EK7" s="9">
        <f t="shared" ref="EK7:EK21" si="28">+SUM(EI7:EJ7)</f>
        <v>0</v>
      </c>
      <c r="EN7" s="6">
        <v>0</v>
      </c>
      <c r="EO7" s="6">
        <v>0</v>
      </c>
      <c r="EP7" s="9">
        <f t="shared" ref="EP7:EP21" si="29">+SUM(EN7:EO7)</f>
        <v>0</v>
      </c>
      <c r="ES7" s="6"/>
      <c r="ET7" s="6"/>
      <c r="EU7" s="9">
        <f t="shared" ref="EU7:EU21" si="30">+SUM(ES7:ET7)</f>
        <v>0</v>
      </c>
      <c r="EX7" s="6"/>
      <c r="EY7" s="6"/>
      <c r="EZ7" s="9">
        <f t="shared" ref="EZ7:EZ21" si="31">+SUM(EX7:EY7)</f>
        <v>0</v>
      </c>
      <c r="FC7" s="6"/>
      <c r="FD7" s="6"/>
      <c r="FE7" s="9">
        <f t="shared" ref="FE7:FE21" si="32">+SUM(FC7:FD7)</f>
        <v>0</v>
      </c>
      <c r="FH7" s="6"/>
      <c r="FI7" s="6"/>
      <c r="FJ7" s="9">
        <f t="shared" ref="FJ7:FJ21" si="33">+SUM(FH7:FI7)</f>
        <v>0</v>
      </c>
      <c r="FM7" s="6"/>
      <c r="FN7" s="6"/>
      <c r="FO7" s="9">
        <f t="shared" ref="FO7:FO21" si="34">+SUM(FM7:FN7)</f>
        <v>0</v>
      </c>
      <c r="FR7" s="6"/>
      <c r="FS7" s="6"/>
      <c r="FT7" s="9">
        <f t="shared" ref="FT7:FT21" si="35">+SUM(FR7:FS7)</f>
        <v>0</v>
      </c>
    </row>
    <row r="8" spans="1:177" ht="15">
      <c r="A8" s="75"/>
      <c r="B8" s="8">
        <v>3</v>
      </c>
      <c r="C8" s="5">
        <v>437</v>
      </c>
      <c r="D8" s="9">
        <f t="shared" si="0"/>
        <v>12</v>
      </c>
      <c r="E8" s="9">
        <f t="shared" si="0"/>
        <v>3</v>
      </c>
      <c r="F8" s="9">
        <f t="shared" si="1"/>
        <v>15</v>
      </c>
      <c r="I8" s="6">
        <v>3.5</v>
      </c>
      <c r="J8" s="6">
        <v>1</v>
      </c>
      <c r="K8" s="9">
        <f t="shared" si="2"/>
        <v>4.5</v>
      </c>
      <c r="N8" s="6"/>
      <c r="O8" s="6"/>
      <c r="P8" s="9">
        <f t="shared" si="3"/>
        <v>0</v>
      </c>
      <c r="S8" s="6"/>
      <c r="T8" s="6"/>
      <c r="U8" s="9">
        <f t="shared" si="4"/>
        <v>0</v>
      </c>
      <c r="X8" s="6"/>
      <c r="Y8" s="6"/>
      <c r="Z8" s="9">
        <f t="shared" si="5"/>
        <v>0</v>
      </c>
      <c r="AC8" s="6"/>
      <c r="AD8" s="6"/>
      <c r="AE8" s="9">
        <f t="shared" si="6"/>
        <v>0</v>
      </c>
      <c r="AH8" s="6"/>
      <c r="AI8" s="6"/>
      <c r="AJ8" s="9">
        <f t="shared" si="7"/>
        <v>0</v>
      </c>
      <c r="AM8" s="6">
        <v>2.5</v>
      </c>
      <c r="AN8" s="6">
        <v>0</v>
      </c>
      <c r="AO8" s="9">
        <f t="shared" si="8"/>
        <v>2.5</v>
      </c>
      <c r="AR8" s="6"/>
      <c r="AS8" s="6"/>
      <c r="AT8" s="9">
        <f t="shared" si="9"/>
        <v>0</v>
      </c>
      <c r="AW8" s="6"/>
      <c r="AX8" s="6"/>
      <c r="AY8" s="9">
        <f t="shared" si="10"/>
        <v>0</v>
      </c>
      <c r="BB8" s="6"/>
      <c r="BC8" s="6"/>
      <c r="BD8" s="9">
        <f t="shared" si="11"/>
        <v>0</v>
      </c>
      <c r="BG8" s="6"/>
      <c r="BH8" s="6"/>
      <c r="BI8" s="9">
        <f t="shared" si="12"/>
        <v>0</v>
      </c>
      <c r="BL8" s="6"/>
      <c r="BM8" s="6"/>
      <c r="BN8" s="9">
        <f t="shared" si="13"/>
        <v>0</v>
      </c>
      <c r="BQ8" s="6"/>
      <c r="BR8" s="6"/>
      <c r="BS8" s="9">
        <f t="shared" si="14"/>
        <v>0</v>
      </c>
      <c r="BV8" s="6"/>
      <c r="BW8" s="6"/>
      <c r="BX8" s="9">
        <f t="shared" si="15"/>
        <v>0</v>
      </c>
      <c r="CA8" s="6"/>
      <c r="CB8" s="6"/>
      <c r="CC8" s="9">
        <f t="shared" si="16"/>
        <v>0</v>
      </c>
      <c r="CF8" s="6"/>
      <c r="CG8" s="6"/>
      <c r="CH8" s="9">
        <f t="shared" si="17"/>
        <v>0</v>
      </c>
      <c r="CK8" s="6"/>
      <c r="CL8" s="6"/>
      <c r="CM8" s="9">
        <f t="shared" si="18"/>
        <v>0</v>
      </c>
      <c r="CP8" s="6"/>
      <c r="CQ8" s="6"/>
      <c r="CR8" s="9">
        <f t="shared" si="19"/>
        <v>0</v>
      </c>
      <c r="CU8" s="6"/>
      <c r="CV8" s="6"/>
      <c r="CW8" s="9">
        <f t="shared" si="20"/>
        <v>0</v>
      </c>
      <c r="CZ8" s="6"/>
      <c r="DA8" s="6"/>
      <c r="DB8" s="9">
        <f t="shared" si="21"/>
        <v>0</v>
      </c>
      <c r="DE8" s="6"/>
      <c r="DF8" s="6"/>
      <c r="DG8" s="9">
        <f t="shared" si="22"/>
        <v>0</v>
      </c>
      <c r="DJ8" s="6"/>
      <c r="DK8" s="6"/>
      <c r="DL8" s="9">
        <f t="shared" si="23"/>
        <v>0</v>
      </c>
      <c r="DO8" s="6"/>
      <c r="DP8" s="6"/>
      <c r="DQ8" s="9">
        <f t="shared" si="24"/>
        <v>0</v>
      </c>
      <c r="DT8" s="6"/>
      <c r="DU8" s="6"/>
      <c r="DV8" s="9">
        <f t="shared" si="25"/>
        <v>0</v>
      </c>
      <c r="DY8" s="6"/>
      <c r="DZ8" s="6"/>
      <c r="EA8" s="9">
        <f t="shared" si="26"/>
        <v>0</v>
      </c>
      <c r="ED8" s="6"/>
      <c r="EE8" s="6"/>
      <c r="EF8" s="9">
        <f t="shared" si="27"/>
        <v>0</v>
      </c>
      <c r="EI8" s="6"/>
      <c r="EJ8" s="6"/>
      <c r="EK8" s="9">
        <f t="shared" si="28"/>
        <v>0</v>
      </c>
      <c r="EN8" s="6">
        <v>6</v>
      </c>
      <c r="EO8" s="6">
        <v>2</v>
      </c>
      <c r="EP8" s="9">
        <f t="shared" si="29"/>
        <v>8</v>
      </c>
      <c r="ES8" s="6"/>
      <c r="ET8" s="6"/>
      <c r="EU8" s="9">
        <f t="shared" si="30"/>
        <v>0</v>
      </c>
      <c r="EX8" s="6"/>
      <c r="EY8" s="6"/>
      <c r="EZ8" s="9">
        <f t="shared" si="31"/>
        <v>0</v>
      </c>
      <c r="FC8" s="6"/>
      <c r="FD8" s="6"/>
      <c r="FE8" s="9">
        <f t="shared" si="32"/>
        <v>0</v>
      </c>
      <c r="FH8" s="6"/>
      <c r="FI8" s="6"/>
      <c r="FJ8" s="9">
        <f t="shared" si="33"/>
        <v>0</v>
      </c>
      <c r="FM8" s="6"/>
      <c r="FN8" s="6"/>
      <c r="FO8" s="9">
        <f t="shared" si="34"/>
        <v>0</v>
      </c>
      <c r="FR8" s="6"/>
      <c r="FS8" s="6"/>
      <c r="FT8" s="9">
        <f t="shared" si="35"/>
        <v>0</v>
      </c>
    </row>
    <row r="9" spans="1:177" ht="15">
      <c r="A9" s="75"/>
      <c r="B9" s="8">
        <v>4</v>
      </c>
      <c r="C9" s="5">
        <v>464</v>
      </c>
      <c r="D9" s="9">
        <f t="shared" si="0"/>
        <v>29</v>
      </c>
      <c r="E9" s="9">
        <f t="shared" si="0"/>
        <v>3</v>
      </c>
      <c r="F9" s="9">
        <f t="shared" si="1"/>
        <v>32</v>
      </c>
      <c r="I9" s="6">
        <v>7</v>
      </c>
      <c r="J9" s="6">
        <v>2</v>
      </c>
      <c r="K9" s="9">
        <f t="shared" si="2"/>
        <v>9</v>
      </c>
      <c r="N9" s="6"/>
      <c r="O9" s="6"/>
      <c r="P9" s="9">
        <f t="shared" si="3"/>
        <v>0</v>
      </c>
      <c r="S9" s="6"/>
      <c r="T9" s="6"/>
      <c r="U9" s="9">
        <f t="shared" si="4"/>
        <v>0</v>
      </c>
      <c r="X9" s="6"/>
      <c r="Y9" s="6"/>
      <c r="Z9" s="9">
        <f t="shared" si="5"/>
        <v>0</v>
      </c>
      <c r="AC9" s="6"/>
      <c r="AD9" s="6"/>
      <c r="AE9" s="9">
        <f t="shared" si="6"/>
        <v>0</v>
      </c>
      <c r="AH9" s="6"/>
      <c r="AI9" s="6"/>
      <c r="AJ9" s="9">
        <f t="shared" si="7"/>
        <v>0</v>
      </c>
      <c r="AM9" s="6">
        <v>6</v>
      </c>
      <c r="AN9" s="6">
        <v>0</v>
      </c>
      <c r="AO9" s="9">
        <f t="shared" si="8"/>
        <v>6</v>
      </c>
      <c r="AR9" s="6"/>
      <c r="AS9" s="6"/>
      <c r="AT9" s="9">
        <f t="shared" si="9"/>
        <v>0</v>
      </c>
      <c r="AW9" s="6"/>
      <c r="AX9" s="6"/>
      <c r="AY9" s="9">
        <f t="shared" si="10"/>
        <v>0</v>
      </c>
      <c r="BB9" s="6"/>
      <c r="BC9" s="6"/>
      <c r="BD9" s="9">
        <f t="shared" si="11"/>
        <v>0</v>
      </c>
      <c r="BG9" s="6"/>
      <c r="BH9" s="6"/>
      <c r="BI9" s="9">
        <f t="shared" si="12"/>
        <v>0</v>
      </c>
      <c r="BL9" s="6"/>
      <c r="BM9" s="6"/>
      <c r="BN9" s="9">
        <f t="shared" si="13"/>
        <v>0</v>
      </c>
      <c r="BQ9" s="6"/>
      <c r="BR9" s="6"/>
      <c r="BS9" s="9">
        <f t="shared" si="14"/>
        <v>0</v>
      </c>
      <c r="BV9" s="6"/>
      <c r="BW9" s="6"/>
      <c r="BX9" s="9">
        <f t="shared" si="15"/>
        <v>0</v>
      </c>
      <c r="CA9" s="6"/>
      <c r="CB9" s="6"/>
      <c r="CC9" s="9">
        <f t="shared" si="16"/>
        <v>0</v>
      </c>
      <c r="CF9" s="6"/>
      <c r="CG9" s="6"/>
      <c r="CH9" s="9">
        <f t="shared" si="17"/>
        <v>0</v>
      </c>
      <c r="CK9" s="6"/>
      <c r="CL9" s="6"/>
      <c r="CM9" s="9">
        <f t="shared" si="18"/>
        <v>0</v>
      </c>
      <c r="CP9" s="6"/>
      <c r="CQ9" s="6"/>
      <c r="CR9" s="9">
        <f t="shared" si="19"/>
        <v>0</v>
      </c>
      <c r="CU9" s="6"/>
      <c r="CV9" s="6"/>
      <c r="CW9" s="9">
        <f t="shared" si="20"/>
        <v>0</v>
      </c>
      <c r="CZ9" s="6"/>
      <c r="DA9" s="6"/>
      <c r="DB9" s="9">
        <f t="shared" si="21"/>
        <v>0</v>
      </c>
      <c r="DE9" s="6"/>
      <c r="DF9" s="6"/>
      <c r="DG9" s="9">
        <f t="shared" si="22"/>
        <v>0</v>
      </c>
      <c r="DJ9" s="6"/>
      <c r="DK9" s="6"/>
      <c r="DL9" s="9">
        <f t="shared" si="23"/>
        <v>0</v>
      </c>
      <c r="DO9" s="6"/>
      <c r="DP9" s="6"/>
      <c r="DQ9" s="9">
        <f t="shared" si="24"/>
        <v>0</v>
      </c>
      <c r="DT9" s="6"/>
      <c r="DU9" s="6"/>
      <c r="DV9" s="9">
        <f t="shared" si="25"/>
        <v>0</v>
      </c>
      <c r="DY9" s="6"/>
      <c r="DZ9" s="6"/>
      <c r="EA9" s="9">
        <f t="shared" si="26"/>
        <v>0</v>
      </c>
      <c r="ED9" s="6"/>
      <c r="EE9" s="6"/>
      <c r="EF9" s="9">
        <f t="shared" si="27"/>
        <v>0</v>
      </c>
      <c r="EI9" s="6"/>
      <c r="EJ9" s="6"/>
      <c r="EK9" s="9">
        <f t="shared" si="28"/>
        <v>0</v>
      </c>
      <c r="EN9" s="6">
        <v>16</v>
      </c>
      <c r="EO9" s="6">
        <v>1</v>
      </c>
      <c r="EP9" s="9">
        <f t="shared" si="29"/>
        <v>17</v>
      </c>
      <c r="ES9" s="6"/>
      <c r="ET9" s="6"/>
      <c r="EU9" s="9">
        <f t="shared" si="30"/>
        <v>0</v>
      </c>
      <c r="EX9" s="6"/>
      <c r="EY9" s="6"/>
      <c r="EZ9" s="9">
        <f t="shared" si="31"/>
        <v>0</v>
      </c>
      <c r="FC9" s="6"/>
      <c r="FD9" s="6"/>
      <c r="FE9" s="9">
        <f t="shared" si="32"/>
        <v>0</v>
      </c>
      <c r="FH9" s="6"/>
      <c r="FI9" s="6"/>
      <c r="FJ9" s="9">
        <f t="shared" si="33"/>
        <v>0</v>
      </c>
      <c r="FM9" s="6"/>
      <c r="FN9" s="6"/>
      <c r="FO9" s="9">
        <f t="shared" si="34"/>
        <v>0</v>
      </c>
      <c r="FR9" s="6"/>
      <c r="FS9" s="6"/>
      <c r="FT9" s="9">
        <f t="shared" si="35"/>
        <v>0</v>
      </c>
    </row>
    <row r="10" spans="1:177" ht="15">
      <c r="A10" s="75"/>
      <c r="B10" s="8">
        <v>5</v>
      </c>
      <c r="C10" s="5">
        <v>500</v>
      </c>
      <c r="D10" s="9">
        <f t="shared" si="0"/>
        <v>10</v>
      </c>
      <c r="E10" s="9">
        <f t="shared" si="0"/>
        <v>6</v>
      </c>
      <c r="F10" s="9">
        <f t="shared" si="1"/>
        <v>16</v>
      </c>
      <c r="I10" s="6">
        <v>2</v>
      </c>
      <c r="J10" s="6">
        <v>0</v>
      </c>
      <c r="K10" s="9">
        <f t="shared" si="2"/>
        <v>2</v>
      </c>
      <c r="N10" s="6"/>
      <c r="O10" s="6"/>
      <c r="P10" s="9">
        <f t="shared" si="3"/>
        <v>0</v>
      </c>
      <c r="S10" s="6"/>
      <c r="T10" s="6"/>
      <c r="U10" s="9">
        <f t="shared" si="4"/>
        <v>0</v>
      </c>
      <c r="X10" s="6"/>
      <c r="Y10" s="6"/>
      <c r="Z10" s="9">
        <f t="shared" si="5"/>
        <v>0</v>
      </c>
      <c r="AC10" s="6"/>
      <c r="AD10" s="6"/>
      <c r="AE10" s="9">
        <f t="shared" si="6"/>
        <v>0</v>
      </c>
      <c r="AH10" s="6"/>
      <c r="AI10" s="6"/>
      <c r="AJ10" s="9">
        <f t="shared" si="7"/>
        <v>0</v>
      </c>
      <c r="AM10" s="6">
        <v>2</v>
      </c>
      <c r="AN10" s="6">
        <v>1</v>
      </c>
      <c r="AO10" s="9">
        <f t="shared" si="8"/>
        <v>3</v>
      </c>
      <c r="AR10" s="6"/>
      <c r="AS10" s="6"/>
      <c r="AT10" s="9">
        <f t="shared" si="9"/>
        <v>0</v>
      </c>
      <c r="AW10" s="6"/>
      <c r="AX10" s="6"/>
      <c r="AY10" s="9">
        <f t="shared" si="10"/>
        <v>0</v>
      </c>
      <c r="BB10" s="6"/>
      <c r="BC10" s="6"/>
      <c r="BD10" s="9">
        <f t="shared" si="11"/>
        <v>0</v>
      </c>
      <c r="BG10" s="6"/>
      <c r="BH10" s="6"/>
      <c r="BI10" s="9">
        <f t="shared" si="12"/>
        <v>0</v>
      </c>
      <c r="BL10" s="6"/>
      <c r="BM10" s="6"/>
      <c r="BN10" s="9">
        <f t="shared" si="13"/>
        <v>0</v>
      </c>
      <c r="BQ10" s="6"/>
      <c r="BR10" s="6"/>
      <c r="BS10" s="9">
        <f t="shared" si="14"/>
        <v>0</v>
      </c>
      <c r="BV10" s="6"/>
      <c r="BW10" s="6"/>
      <c r="BX10" s="9">
        <f t="shared" si="15"/>
        <v>0</v>
      </c>
      <c r="CA10" s="6"/>
      <c r="CB10" s="6"/>
      <c r="CC10" s="9">
        <f t="shared" si="16"/>
        <v>0</v>
      </c>
      <c r="CF10" s="6"/>
      <c r="CG10" s="6"/>
      <c r="CH10" s="9">
        <f t="shared" si="17"/>
        <v>0</v>
      </c>
      <c r="CK10" s="6"/>
      <c r="CL10" s="6"/>
      <c r="CM10" s="9">
        <f t="shared" si="18"/>
        <v>0</v>
      </c>
      <c r="CP10" s="6"/>
      <c r="CQ10" s="6"/>
      <c r="CR10" s="9">
        <f t="shared" si="19"/>
        <v>0</v>
      </c>
      <c r="CU10" s="6"/>
      <c r="CV10" s="6"/>
      <c r="CW10" s="9">
        <f t="shared" si="20"/>
        <v>0</v>
      </c>
      <c r="CZ10" s="6"/>
      <c r="DA10" s="6"/>
      <c r="DB10" s="9">
        <f t="shared" si="21"/>
        <v>0</v>
      </c>
      <c r="DE10" s="6"/>
      <c r="DF10" s="6"/>
      <c r="DG10" s="9">
        <f t="shared" si="22"/>
        <v>0</v>
      </c>
      <c r="DJ10" s="6"/>
      <c r="DK10" s="6"/>
      <c r="DL10" s="9">
        <f t="shared" si="23"/>
        <v>0</v>
      </c>
      <c r="DO10" s="6"/>
      <c r="DP10" s="6"/>
      <c r="DQ10" s="9">
        <f t="shared" si="24"/>
        <v>0</v>
      </c>
      <c r="DT10" s="6"/>
      <c r="DU10" s="6"/>
      <c r="DV10" s="9">
        <f t="shared" si="25"/>
        <v>0</v>
      </c>
      <c r="DY10" s="6"/>
      <c r="DZ10" s="6"/>
      <c r="EA10" s="9">
        <f t="shared" si="26"/>
        <v>0</v>
      </c>
      <c r="ED10" s="6"/>
      <c r="EE10" s="6"/>
      <c r="EF10" s="9">
        <f t="shared" si="27"/>
        <v>0</v>
      </c>
      <c r="EI10" s="6"/>
      <c r="EJ10" s="6"/>
      <c r="EK10" s="9">
        <f t="shared" si="28"/>
        <v>0</v>
      </c>
      <c r="EN10" s="6">
        <v>6</v>
      </c>
      <c r="EO10" s="6">
        <v>5</v>
      </c>
      <c r="EP10" s="9">
        <f t="shared" si="29"/>
        <v>11</v>
      </c>
      <c r="ES10" s="6"/>
      <c r="ET10" s="6"/>
      <c r="EU10" s="9">
        <f t="shared" si="30"/>
        <v>0</v>
      </c>
      <c r="EX10" s="6"/>
      <c r="EY10" s="6"/>
      <c r="EZ10" s="9">
        <f t="shared" si="31"/>
        <v>0</v>
      </c>
      <c r="FC10" s="6"/>
      <c r="FD10" s="6"/>
      <c r="FE10" s="9">
        <f t="shared" si="32"/>
        <v>0</v>
      </c>
      <c r="FH10" s="6"/>
      <c r="FI10" s="6"/>
      <c r="FJ10" s="9">
        <f t="shared" si="33"/>
        <v>0</v>
      </c>
      <c r="FM10" s="6"/>
      <c r="FN10" s="6"/>
      <c r="FO10" s="9">
        <f t="shared" si="34"/>
        <v>0</v>
      </c>
      <c r="FR10" s="6"/>
      <c r="FS10" s="6"/>
      <c r="FT10" s="9">
        <f t="shared" si="35"/>
        <v>0</v>
      </c>
    </row>
    <row r="11" spans="1:177" ht="15">
      <c r="A11" s="75"/>
      <c r="B11" s="8">
        <v>6</v>
      </c>
      <c r="C11" s="5">
        <v>542</v>
      </c>
      <c r="D11" s="9">
        <f t="shared" si="0"/>
        <v>11.6</v>
      </c>
      <c r="E11" s="9">
        <f t="shared" si="0"/>
        <v>2</v>
      </c>
      <c r="F11" s="9">
        <f t="shared" si="1"/>
        <v>13.6</v>
      </c>
      <c r="I11" s="6">
        <v>1</v>
      </c>
      <c r="J11" s="6">
        <v>0</v>
      </c>
      <c r="K11" s="9">
        <f t="shared" si="2"/>
        <v>1</v>
      </c>
      <c r="N11" s="6"/>
      <c r="O11" s="6"/>
      <c r="P11" s="9">
        <f t="shared" si="3"/>
        <v>0</v>
      </c>
      <c r="S11" s="6"/>
      <c r="T11" s="6"/>
      <c r="U11" s="9">
        <f t="shared" si="4"/>
        <v>0</v>
      </c>
      <c r="X11" s="6"/>
      <c r="Y11" s="6"/>
      <c r="Z11" s="9">
        <f t="shared" si="5"/>
        <v>0</v>
      </c>
      <c r="AC11" s="6"/>
      <c r="AD11" s="6"/>
      <c r="AE11" s="9">
        <f t="shared" si="6"/>
        <v>0</v>
      </c>
      <c r="AH11" s="6"/>
      <c r="AI11" s="6"/>
      <c r="AJ11" s="9">
        <f t="shared" si="7"/>
        <v>0</v>
      </c>
      <c r="AM11" s="6">
        <v>3.6</v>
      </c>
      <c r="AN11" s="6">
        <v>0</v>
      </c>
      <c r="AO11" s="9">
        <f t="shared" si="8"/>
        <v>3.6</v>
      </c>
      <c r="AR11" s="6"/>
      <c r="AS11" s="6"/>
      <c r="AT11" s="9">
        <f t="shared" si="9"/>
        <v>0</v>
      </c>
      <c r="AW11" s="6"/>
      <c r="AX11" s="6"/>
      <c r="AY11" s="9">
        <f t="shared" si="10"/>
        <v>0</v>
      </c>
      <c r="BB11" s="6"/>
      <c r="BC11" s="6"/>
      <c r="BD11" s="9">
        <f t="shared" si="11"/>
        <v>0</v>
      </c>
      <c r="BG11" s="6"/>
      <c r="BH11" s="6"/>
      <c r="BI11" s="9">
        <f t="shared" si="12"/>
        <v>0</v>
      </c>
      <c r="BL11" s="6"/>
      <c r="BM11" s="6"/>
      <c r="BN11" s="9">
        <f t="shared" si="13"/>
        <v>0</v>
      </c>
      <c r="BQ11" s="6"/>
      <c r="BR11" s="6"/>
      <c r="BS11" s="9">
        <f t="shared" si="14"/>
        <v>0</v>
      </c>
      <c r="BV11" s="6"/>
      <c r="BW11" s="6"/>
      <c r="BX11" s="9">
        <f t="shared" si="15"/>
        <v>0</v>
      </c>
      <c r="CA11" s="6"/>
      <c r="CB11" s="6"/>
      <c r="CC11" s="9">
        <f t="shared" si="16"/>
        <v>0</v>
      </c>
      <c r="CF11" s="6"/>
      <c r="CG11" s="6"/>
      <c r="CH11" s="9">
        <f t="shared" si="17"/>
        <v>0</v>
      </c>
      <c r="CK11" s="6"/>
      <c r="CL11" s="6"/>
      <c r="CM11" s="9">
        <f t="shared" si="18"/>
        <v>0</v>
      </c>
      <c r="CP11" s="6"/>
      <c r="CQ11" s="6"/>
      <c r="CR11" s="9">
        <f t="shared" si="19"/>
        <v>0</v>
      </c>
      <c r="CU11" s="6"/>
      <c r="CV11" s="6"/>
      <c r="CW11" s="9">
        <f t="shared" si="20"/>
        <v>0</v>
      </c>
      <c r="CZ11" s="6"/>
      <c r="DA11" s="6"/>
      <c r="DB11" s="9">
        <f t="shared" si="21"/>
        <v>0</v>
      </c>
      <c r="DE11" s="6"/>
      <c r="DF11" s="6"/>
      <c r="DG11" s="9">
        <f t="shared" si="22"/>
        <v>0</v>
      </c>
      <c r="DJ11" s="6"/>
      <c r="DK11" s="6"/>
      <c r="DL11" s="9">
        <f t="shared" si="23"/>
        <v>0</v>
      </c>
      <c r="DO11" s="6"/>
      <c r="DP11" s="6"/>
      <c r="DQ11" s="9">
        <f t="shared" si="24"/>
        <v>0</v>
      </c>
      <c r="DT11" s="6"/>
      <c r="DU11" s="6"/>
      <c r="DV11" s="9">
        <f t="shared" si="25"/>
        <v>0</v>
      </c>
      <c r="DY11" s="6"/>
      <c r="DZ11" s="6"/>
      <c r="EA11" s="9">
        <f t="shared" si="26"/>
        <v>0</v>
      </c>
      <c r="ED11" s="6"/>
      <c r="EE11" s="6"/>
      <c r="EF11" s="9">
        <f t="shared" si="27"/>
        <v>0</v>
      </c>
      <c r="EI11" s="6"/>
      <c r="EJ11" s="6"/>
      <c r="EK11" s="9">
        <f t="shared" si="28"/>
        <v>0</v>
      </c>
      <c r="EN11" s="6">
        <v>7</v>
      </c>
      <c r="EO11" s="6">
        <v>2</v>
      </c>
      <c r="EP11" s="9">
        <f t="shared" si="29"/>
        <v>9</v>
      </c>
      <c r="ES11" s="6"/>
      <c r="ET11" s="6"/>
      <c r="EU11" s="9">
        <f t="shared" si="30"/>
        <v>0</v>
      </c>
      <c r="EX11" s="6"/>
      <c r="EY11" s="6"/>
      <c r="EZ11" s="9">
        <f t="shared" si="31"/>
        <v>0</v>
      </c>
      <c r="FC11" s="6"/>
      <c r="FD11" s="6"/>
      <c r="FE11" s="9">
        <f t="shared" si="32"/>
        <v>0</v>
      </c>
      <c r="FH11" s="6"/>
      <c r="FI11" s="6"/>
      <c r="FJ11" s="9">
        <f t="shared" si="33"/>
        <v>0</v>
      </c>
      <c r="FM11" s="6"/>
      <c r="FN11" s="6"/>
      <c r="FO11" s="9">
        <f t="shared" si="34"/>
        <v>0</v>
      </c>
      <c r="FR11" s="6"/>
      <c r="FS11" s="6"/>
      <c r="FT11" s="9">
        <f t="shared" si="35"/>
        <v>0</v>
      </c>
    </row>
    <row r="12" spans="1:177" ht="15">
      <c r="A12" s="75"/>
      <c r="B12" s="8">
        <v>7</v>
      </c>
      <c r="C12" s="5">
        <v>578</v>
      </c>
      <c r="D12" s="9">
        <f t="shared" si="0"/>
        <v>9.6999999999999993</v>
      </c>
      <c r="E12" s="9">
        <f t="shared" si="0"/>
        <v>7</v>
      </c>
      <c r="F12" s="9">
        <f t="shared" si="1"/>
        <v>16.7</v>
      </c>
      <c r="I12" s="6">
        <v>3</v>
      </c>
      <c r="J12" s="6">
        <v>3</v>
      </c>
      <c r="K12" s="9">
        <f t="shared" si="2"/>
        <v>6</v>
      </c>
      <c r="N12" s="6"/>
      <c r="O12" s="6"/>
      <c r="P12" s="9">
        <f t="shared" si="3"/>
        <v>0</v>
      </c>
      <c r="S12" s="6"/>
      <c r="T12" s="6"/>
      <c r="U12" s="9">
        <f t="shared" si="4"/>
        <v>0</v>
      </c>
      <c r="X12" s="6"/>
      <c r="Y12" s="6"/>
      <c r="Z12" s="9">
        <f t="shared" si="5"/>
        <v>0</v>
      </c>
      <c r="AC12" s="6"/>
      <c r="AD12" s="6"/>
      <c r="AE12" s="9">
        <f t="shared" si="6"/>
        <v>0</v>
      </c>
      <c r="AH12" s="6"/>
      <c r="AI12" s="6"/>
      <c r="AJ12" s="9">
        <f t="shared" si="7"/>
        <v>0</v>
      </c>
      <c r="AM12" s="6">
        <v>4.7</v>
      </c>
      <c r="AN12" s="6">
        <v>3</v>
      </c>
      <c r="AO12" s="9">
        <f t="shared" si="8"/>
        <v>7.7</v>
      </c>
      <c r="AR12" s="6"/>
      <c r="AS12" s="6"/>
      <c r="AT12" s="9">
        <f t="shared" si="9"/>
        <v>0</v>
      </c>
      <c r="AW12" s="6"/>
      <c r="AX12" s="6"/>
      <c r="AY12" s="9">
        <f t="shared" si="10"/>
        <v>0</v>
      </c>
      <c r="BB12" s="6"/>
      <c r="BC12" s="6"/>
      <c r="BD12" s="9">
        <f t="shared" si="11"/>
        <v>0</v>
      </c>
      <c r="BG12" s="6"/>
      <c r="BH12" s="6"/>
      <c r="BI12" s="9">
        <f t="shared" si="12"/>
        <v>0</v>
      </c>
      <c r="BL12" s="6"/>
      <c r="BM12" s="6"/>
      <c r="BN12" s="9">
        <f t="shared" si="13"/>
        <v>0</v>
      </c>
      <c r="BQ12" s="6"/>
      <c r="BR12" s="6"/>
      <c r="BS12" s="9">
        <f t="shared" si="14"/>
        <v>0</v>
      </c>
      <c r="BV12" s="6"/>
      <c r="BW12" s="6"/>
      <c r="BX12" s="9">
        <f t="shared" si="15"/>
        <v>0</v>
      </c>
      <c r="CA12" s="6"/>
      <c r="CB12" s="6"/>
      <c r="CC12" s="9">
        <f t="shared" si="16"/>
        <v>0</v>
      </c>
      <c r="CF12" s="6"/>
      <c r="CG12" s="6"/>
      <c r="CH12" s="9">
        <f t="shared" si="17"/>
        <v>0</v>
      </c>
      <c r="CK12" s="6"/>
      <c r="CL12" s="6"/>
      <c r="CM12" s="9">
        <f t="shared" si="18"/>
        <v>0</v>
      </c>
      <c r="CP12" s="6"/>
      <c r="CQ12" s="6"/>
      <c r="CR12" s="9">
        <f t="shared" si="19"/>
        <v>0</v>
      </c>
      <c r="CU12" s="6"/>
      <c r="CV12" s="6"/>
      <c r="CW12" s="9">
        <f t="shared" si="20"/>
        <v>0</v>
      </c>
      <c r="CZ12" s="6"/>
      <c r="DA12" s="6"/>
      <c r="DB12" s="9">
        <f t="shared" si="21"/>
        <v>0</v>
      </c>
      <c r="DE12" s="6"/>
      <c r="DF12" s="6"/>
      <c r="DG12" s="9">
        <f t="shared" si="22"/>
        <v>0</v>
      </c>
      <c r="DJ12" s="6"/>
      <c r="DK12" s="6"/>
      <c r="DL12" s="9">
        <f t="shared" si="23"/>
        <v>0</v>
      </c>
      <c r="DO12" s="6"/>
      <c r="DP12" s="6"/>
      <c r="DQ12" s="9">
        <f t="shared" si="24"/>
        <v>0</v>
      </c>
      <c r="DT12" s="6"/>
      <c r="DU12" s="6"/>
      <c r="DV12" s="9">
        <f t="shared" si="25"/>
        <v>0</v>
      </c>
      <c r="DY12" s="6"/>
      <c r="DZ12" s="6"/>
      <c r="EA12" s="9">
        <f t="shared" si="26"/>
        <v>0</v>
      </c>
      <c r="ED12" s="6"/>
      <c r="EE12" s="6"/>
      <c r="EF12" s="9">
        <f t="shared" si="27"/>
        <v>0</v>
      </c>
      <c r="EI12" s="6"/>
      <c r="EJ12" s="6"/>
      <c r="EK12" s="9">
        <f t="shared" si="28"/>
        <v>0</v>
      </c>
      <c r="EN12" s="6">
        <v>2</v>
      </c>
      <c r="EO12" s="6">
        <v>1</v>
      </c>
      <c r="EP12" s="9">
        <f t="shared" si="29"/>
        <v>3</v>
      </c>
      <c r="ES12" s="6"/>
      <c r="ET12" s="6"/>
      <c r="EU12" s="9">
        <f t="shared" si="30"/>
        <v>0</v>
      </c>
      <c r="EX12" s="6"/>
      <c r="EY12" s="6"/>
      <c r="EZ12" s="9">
        <f t="shared" si="31"/>
        <v>0</v>
      </c>
      <c r="FC12" s="6"/>
      <c r="FD12" s="6"/>
      <c r="FE12" s="9">
        <f t="shared" si="32"/>
        <v>0</v>
      </c>
      <c r="FH12" s="6"/>
      <c r="FI12" s="6"/>
      <c r="FJ12" s="9">
        <f t="shared" si="33"/>
        <v>0</v>
      </c>
      <c r="FM12" s="6"/>
      <c r="FN12" s="6"/>
      <c r="FO12" s="9">
        <f t="shared" si="34"/>
        <v>0</v>
      </c>
      <c r="FR12" s="6"/>
      <c r="FS12" s="6"/>
      <c r="FT12" s="9">
        <f t="shared" si="35"/>
        <v>0</v>
      </c>
    </row>
    <row r="13" spans="1:177" ht="15">
      <c r="A13" s="75"/>
      <c r="B13" s="8">
        <v>8</v>
      </c>
      <c r="C13" s="5">
        <v>620</v>
      </c>
      <c r="D13" s="9">
        <f t="shared" si="0"/>
        <v>2</v>
      </c>
      <c r="E13" s="9">
        <f t="shared" si="0"/>
        <v>1</v>
      </c>
      <c r="F13" s="9">
        <f t="shared" si="1"/>
        <v>3</v>
      </c>
      <c r="I13" s="6">
        <v>1</v>
      </c>
      <c r="J13" s="6">
        <v>0</v>
      </c>
      <c r="K13" s="9">
        <f t="shared" si="2"/>
        <v>1</v>
      </c>
      <c r="N13" s="6"/>
      <c r="O13" s="6"/>
      <c r="P13" s="9">
        <f t="shared" si="3"/>
        <v>0</v>
      </c>
      <c r="S13" s="6"/>
      <c r="T13" s="6"/>
      <c r="U13" s="9">
        <f t="shared" si="4"/>
        <v>0</v>
      </c>
      <c r="X13" s="6"/>
      <c r="Y13" s="6"/>
      <c r="Z13" s="9">
        <f t="shared" si="5"/>
        <v>0</v>
      </c>
      <c r="AC13" s="6"/>
      <c r="AD13" s="6"/>
      <c r="AE13" s="9">
        <f t="shared" si="6"/>
        <v>0</v>
      </c>
      <c r="AH13" s="6"/>
      <c r="AI13" s="6"/>
      <c r="AJ13" s="9">
        <f t="shared" si="7"/>
        <v>0</v>
      </c>
      <c r="AM13" s="6">
        <v>0</v>
      </c>
      <c r="AN13" s="6">
        <v>0</v>
      </c>
      <c r="AO13" s="9">
        <f t="shared" si="8"/>
        <v>0</v>
      </c>
      <c r="AR13" s="6"/>
      <c r="AS13" s="6"/>
      <c r="AT13" s="9">
        <f t="shared" si="9"/>
        <v>0</v>
      </c>
      <c r="AW13" s="6"/>
      <c r="AX13" s="6"/>
      <c r="AY13" s="9">
        <f t="shared" si="10"/>
        <v>0</v>
      </c>
      <c r="BB13" s="6"/>
      <c r="BC13" s="6"/>
      <c r="BD13" s="9">
        <f t="shared" si="11"/>
        <v>0</v>
      </c>
      <c r="BG13" s="6"/>
      <c r="BH13" s="6"/>
      <c r="BI13" s="9">
        <f t="shared" si="12"/>
        <v>0</v>
      </c>
      <c r="BL13" s="6"/>
      <c r="BM13" s="6"/>
      <c r="BN13" s="9">
        <f t="shared" si="13"/>
        <v>0</v>
      </c>
      <c r="BQ13" s="6"/>
      <c r="BR13" s="6"/>
      <c r="BS13" s="9">
        <f t="shared" si="14"/>
        <v>0</v>
      </c>
      <c r="BV13" s="6"/>
      <c r="BW13" s="6"/>
      <c r="BX13" s="9">
        <f t="shared" si="15"/>
        <v>0</v>
      </c>
      <c r="CA13" s="6"/>
      <c r="CB13" s="6"/>
      <c r="CC13" s="9">
        <f t="shared" si="16"/>
        <v>0</v>
      </c>
      <c r="CF13" s="6"/>
      <c r="CG13" s="6"/>
      <c r="CH13" s="9">
        <f t="shared" si="17"/>
        <v>0</v>
      </c>
      <c r="CK13" s="6"/>
      <c r="CL13" s="6"/>
      <c r="CM13" s="9">
        <f t="shared" si="18"/>
        <v>0</v>
      </c>
      <c r="CP13" s="6"/>
      <c r="CQ13" s="6"/>
      <c r="CR13" s="9">
        <f t="shared" si="19"/>
        <v>0</v>
      </c>
      <c r="CU13" s="6"/>
      <c r="CV13" s="6"/>
      <c r="CW13" s="9">
        <f t="shared" si="20"/>
        <v>0</v>
      </c>
      <c r="CZ13" s="6"/>
      <c r="DA13" s="6"/>
      <c r="DB13" s="9">
        <f t="shared" si="21"/>
        <v>0</v>
      </c>
      <c r="DE13" s="6"/>
      <c r="DF13" s="6"/>
      <c r="DG13" s="9">
        <f t="shared" si="22"/>
        <v>0</v>
      </c>
      <c r="DJ13" s="6"/>
      <c r="DK13" s="6"/>
      <c r="DL13" s="9">
        <f t="shared" si="23"/>
        <v>0</v>
      </c>
      <c r="DO13" s="6"/>
      <c r="DP13" s="6"/>
      <c r="DQ13" s="9">
        <f t="shared" si="24"/>
        <v>0</v>
      </c>
      <c r="DT13" s="6"/>
      <c r="DU13" s="6"/>
      <c r="DV13" s="9">
        <f t="shared" si="25"/>
        <v>0</v>
      </c>
      <c r="DY13" s="6"/>
      <c r="DZ13" s="6"/>
      <c r="EA13" s="9">
        <f t="shared" si="26"/>
        <v>0</v>
      </c>
      <c r="ED13" s="6"/>
      <c r="EE13" s="6"/>
      <c r="EF13" s="9">
        <f t="shared" si="27"/>
        <v>0</v>
      </c>
      <c r="EI13" s="6"/>
      <c r="EJ13" s="6"/>
      <c r="EK13" s="9">
        <f t="shared" si="28"/>
        <v>0</v>
      </c>
      <c r="EN13" s="6">
        <v>1</v>
      </c>
      <c r="EO13" s="6">
        <v>1</v>
      </c>
      <c r="EP13" s="9">
        <f t="shared" si="29"/>
        <v>2</v>
      </c>
      <c r="ES13" s="6"/>
      <c r="ET13" s="6"/>
      <c r="EU13" s="9">
        <f t="shared" si="30"/>
        <v>0</v>
      </c>
      <c r="EX13" s="6"/>
      <c r="EY13" s="6"/>
      <c r="EZ13" s="9">
        <f t="shared" si="31"/>
        <v>0</v>
      </c>
      <c r="FC13" s="6"/>
      <c r="FD13" s="6"/>
      <c r="FE13" s="9">
        <f t="shared" si="32"/>
        <v>0</v>
      </c>
      <c r="FH13" s="6"/>
      <c r="FI13" s="6"/>
      <c r="FJ13" s="9">
        <f t="shared" si="33"/>
        <v>0</v>
      </c>
      <c r="FM13" s="6"/>
      <c r="FN13" s="6"/>
      <c r="FO13" s="9">
        <f t="shared" si="34"/>
        <v>0</v>
      </c>
      <c r="FR13" s="6"/>
      <c r="FS13" s="6"/>
      <c r="FT13" s="9">
        <f t="shared" si="35"/>
        <v>0</v>
      </c>
    </row>
    <row r="14" spans="1:177" ht="15">
      <c r="A14" s="76"/>
      <c r="B14" s="8">
        <v>9</v>
      </c>
      <c r="C14" s="5">
        <v>664</v>
      </c>
      <c r="D14" s="9">
        <f t="shared" si="0"/>
        <v>4.8</v>
      </c>
      <c r="E14" s="9">
        <f t="shared" si="0"/>
        <v>1</v>
      </c>
      <c r="F14" s="9">
        <f t="shared" si="1"/>
        <v>5.8</v>
      </c>
      <c r="I14" s="6">
        <v>1</v>
      </c>
      <c r="J14" s="6">
        <v>0</v>
      </c>
      <c r="K14" s="9">
        <f t="shared" si="2"/>
        <v>1</v>
      </c>
      <c r="N14" s="6"/>
      <c r="O14" s="6"/>
      <c r="P14" s="9">
        <f t="shared" si="3"/>
        <v>0</v>
      </c>
      <c r="S14" s="6"/>
      <c r="T14" s="6"/>
      <c r="U14" s="9">
        <f t="shared" si="4"/>
        <v>0</v>
      </c>
      <c r="X14" s="6"/>
      <c r="Y14" s="6"/>
      <c r="Z14" s="9">
        <f t="shared" si="5"/>
        <v>0</v>
      </c>
      <c r="AC14" s="6"/>
      <c r="AD14" s="6"/>
      <c r="AE14" s="9">
        <f t="shared" si="6"/>
        <v>0</v>
      </c>
      <c r="AH14" s="6"/>
      <c r="AI14" s="6"/>
      <c r="AJ14" s="9">
        <f t="shared" si="7"/>
        <v>0</v>
      </c>
      <c r="AM14" s="6">
        <v>2.8</v>
      </c>
      <c r="AN14" s="6">
        <v>1</v>
      </c>
      <c r="AO14" s="9">
        <f t="shared" si="8"/>
        <v>3.8</v>
      </c>
      <c r="AR14" s="6"/>
      <c r="AS14" s="6"/>
      <c r="AT14" s="9">
        <f t="shared" si="9"/>
        <v>0</v>
      </c>
      <c r="AW14" s="6"/>
      <c r="AX14" s="6"/>
      <c r="AY14" s="9">
        <f t="shared" si="10"/>
        <v>0</v>
      </c>
      <c r="BB14" s="6"/>
      <c r="BC14" s="6"/>
      <c r="BD14" s="9">
        <f t="shared" si="11"/>
        <v>0</v>
      </c>
      <c r="BG14" s="6"/>
      <c r="BH14" s="6"/>
      <c r="BI14" s="9">
        <f t="shared" si="12"/>
        <v>0</v>
      </c>
      <c r="BL14" s="6"/>
      <c r="BM14" s="6"/>
      <c r="BN14" s="9">
        <f t="shared" si="13"/>
        <v>0</v>
      </c>
      <c r="BQ14" s="6"/>
      <c r="BR14" s="6"/>
      <c r="BS14" s="9">
        <f t="shared" si="14"/>
        <v>0</v>
      </c>
      <c r="BV14" s="6"/>
      <c r="BW14" s="6"/>
      <c r="BX14" s="9">
        <f t="shared" si="15"/>
        <v>0</v>
      </c>
      <c r="CA14" s="6"/>
      <c r="CB14" s="6"/>
      <c r="CC14" s="9">
        <f t="shared" si="16"/>
        <v>0</v>
      </c>
      <c r="CF14" s="6"/>
      <c r="CG14" s="6"/>
      <c r="CH14" s="9">
        <f t="shared" si="17"/>
        <v>0</v>
      </c>
      <c r="CK14" s="6"/>
      <c r="CL14" s="6"/>
      <c r="CM14" s="9">
        <f t="shared" si="18"/>
        <v>0</v>
      </c>
      <c r="CP14" s="6"/>
      <c r="CQ14" s="6"/>
      <c r="CR14" s="9">
        <f t="shared" si="19"/>
        <v>0</v>
      </c>
      <c r="CU14" s="6"/>
      <c r="CV14" s="6"/>
      <c r="CW14" s="9">
        <f t="shared" si="20"/>
        <v>0</v>
      </c>
      <c r="CZ14" s="6"/>
      <c r="DA14" s="6"/>
      <c r="DB14" s="9">
        <f t="shared" si="21"/>
        <v>0</v>
      </c>
      <c r="DE14" s="6"/>
      <c r="DF14" s="6"/>
      <c r="DG14" s="9">
        <f t="shared" si="22"/>
        <v>0</v>
      </c>
      <c r="DJ14" s="6"/>
      <c r="DK14" s="6"/>
      <c r="DL14" s="9">
        <f t="shared" si="23"/>
        <v>0</v>
      </c>
      <c r="DO14" s="6"/>
      <c r="DP14" s="6"/>
      <c r="DQ14" s="9">
        <f t="shared" si="24"/>
        <v>0</v>
      </c>
      <c r="DT14" s="6"/>
      <c r="DU14" s="6"/>
      <c r="DV14" s="9">
        <f t="shared" si="25"/>
        <v>0</v>
      </c>
      <c r="DY14" s="6"/>
      <c r="DZ14" s="6"/>
      <c r="EA14" s="9">
        <f t="shared" si="26"/>
        <v>0</v>
      </c>
      <c r="ED14" s="6"/>
      <c r="EE14" s="6"/>
      <c r="EF14" s="9">
        <f t="shared" si="27"/>
        <v>0</v>
      </c>
      <c r="EI14" s="6"/>
      <c r="EJ14" s="6"/>
      <c r="EK14" s="9">
        <f t="shared" si="28"/>
        <v>0</v>
      </c>
      <c r="EN14" s="6">
        <v>1</v>
      </c>
      <c r="EO14" s="6">
        <v>0</v>
      </c>
      <c r="EP14" s="9">
        <f t="shared" si="29"/>
        <v>1</v>
      </c>
      <c r="ES14" s="6"/>
      <c r="ET14" s="6"/>
      <c r="EU14" s="9">
        <f t="shared" si="30"/>
        <v>0</v>
      </c>
      <c r="EX14" s="6"/>
      <c r="EY14" s="6"/>
      <c r="EZ14" s="9">
        <f t="shared" si="31"/>
        <v>0</v>
      </c>
      <c r="FC14" s="6"/>
      <c r="FD14" s="6"/>
      <c r="FE14" s="9">
        <f t="shared" si="32"/>
        <v>0</v>
      </c>
      <c r="FH14" s="6"/>
      <c r="FI14" s="6"/>
      <c r="FJ14" s="9">
        <f t="shared" si="33"/>
        <v>0</v>
      </c>
      <c r="FM14" s="6"/>
      <c r="FN14" s="6"/>
      <c r="FO14" s="9">
        <f t="shared" si="34"/>
        <v>0</v>
      </c>
      <c r="FR14" s="6"/>
      <c r="FS14" s="6"/>
      <c r="FT14" s="9">
        <f t="shared" si="35"/>
        <v>0</v>
      </c>
    </row>
    <row r="15" spans="1:177" ht="15">
      <c r="A15" s="74" t="s">
        <v>5</v>
      </c>
      <c r="B15" s="8">
        <v>1</v>
      </c>
      <c r="C15" s="5">
        <v>507</v>
      </c>
      <c r="D15" s="9">
        <f t="shared" si="0"/>
        <v>0</v>
      </c>
      <c r="E15" s="9">
        <f t="shared" si="0"/>
        <v>0</v>
      </c>
      <c r="F15" s="9">
        <f t="shared" si="1"/>
        <v>0</v>
      </c>
      <c r="I15" s="6">
        <v>0</v>
      </c>
      <c r="J15" s="6">
        <v>0</v>
      </c>
      <c r="K15" s="9">
        <f t="shared" si="2"/>
        <v>0</v>
      </c>
      <c r="N15" s="6"/>
      <c r="O15" s="6"/>
      <c r="P15" s="9">
        <f t="shared" si="3"/>
        <v>0</v>
      </c>
      <c r="S15" s="6"/>
      <c r="T15" s="6"/>
      <c r="U15" s="9">
        <f t="shared" si="4"/>
        <v>0</v>
      </c>
      <c r="X15" s="6"/>
      <c r="Y15" s="6"/>
      <c r="Z15" s="9">
        <f t="shared" si="5"/>
        <v>0</v>
      </c>
      <c r="AC15" s="6"/>
      <c r="AD15" s="6"/>
      <c r="AE15" s="9">
        <f t="shared" si="6"/>
        <v>0</v>
      </c>
      <c r="AH15" s="6"/>
      <c r="AI15" s="6"/>
      <c r="AJ15" s="9">
        <f t="shared" si="7"/>
        <v>0</v>
      </c>
      <c r="AM15" s="6">
        <v>0</v>
      </c>
      <c r="AN15" s="6">
        <v>0</v>
      </c>
      <c r="AO15" s="9">
        <f t="shared" si="8"/>
        <v>0</v>
      </c>
      <c r="AR15" s="6"/>
      <c r="AS15" s="6"/>
      <c r="AT15" s="9">
        <f t="shared" si="9"/>
        <v>0</v>
      </c>
      <c r="AW15" s="6"/>
      <c r="AX15" s="6"/>
      <c r="AY15" s="9">
        <f t="shared" si="10"/>
        <v>0</v>
      </c>
      <c r="BB15" s="6"/>
      <c r="BC15" s="6"/>
      <c r="BD15" s="9">
        <f t="shared" si="11"/>
        <v>0</v>
      </c>
      <c r="BG15" s="6"/>
      <c r="BH15" s="6"/>
      <c r="BI15" s="9">
        <f t="shared" si="12"/>
        <v>0</v>
      </c>
      <c r="BL15" s="6"/>
      <c r="BM15" s="6"/>
      <c r="BN15" s="9">
        <f t="shared" si="13"/>
        <v>0</v>
      </c>
      <c r="BQ15" s="6"/>
      <c r="BR15" s="6"/>
      <c r="BS15" s="9">
        <f t="shared" si="14"/>
        <v>0</v>
      </c>
      <c r="BV15" s="6"/>
      <c r="BW15" s="6"/>
      <c r="BX15" s="9">
        <f t="shared" si="15"/>
        <v>0</v>
      </c>
      <c r="CA15" s="6"/>
      <c r="CB15" s="6"/>
      <c r="CC15" s="9">
        <f t="shared" si="16"/>
        <v>0</v>
      </c>
      <c r="CF15" s="6"/>
      <c r="CG15" s="6"/>
      <c r="CH15" s="9">
        <f t="shared" si="17"/>
        <v>0</v>
      </c>
      <c r="CK15" s="6"/>
      <c r="CL15" s="6"/>
      <c r="CM15" s="9">
        <f t="shared" si="18"/>
        <v>0</v>
      </c>
      <c r="CP15" s="6"/>
      <c r="CQ15" s="6"/>
      <c r="CR15" s="9">
        <f t="shared" si="19"/>
        <v>0</v>
      </c>
      <c r="CU15" s="6"/>
      <c r="CV15" s="6"/>
      <c r="CW15" s="9">
        <f t="shared" si="20"/>
        <v>0</v>
      </c>
      <c r="CZ15" s="6"/>
      <c r="DA15" s="6"/>
      <c r="DB15" s="9">
        <f t="shared" si="21"/>
        <v>0</v>
      </c>
      <c r="DE15" s="6"/>
      <c r="DF15" s="6"/>
      <c r="DG15" s="9">
        <f t="shared" si="22"/>
        <v>0</v>
      </c>
      <c r="DJ15" s="6"/>
      <c r="DK15" s="6"/>
      <c r="DL15" s="9">
        <f t="shared" si="23"/>
        <v>0</v>
      </c>
      <c r="DO15" s="6"/>
      <c r="DP15" s="6"/>
      <c r="DQ15" s="9">
        <f t="shared" si="24"/>
        <v>0</v>
      </c>
      <c r="DT15" s="6"/>
      <c r="DU15" s="6"/>
      <c r="DV15" s="9">
        <f t="shared" si="25"/>
        <v>0</v>
      </c>
      <c r="DY15" s="6"/>
      <c r="DZ15" s="6"/>
      <c r="EA15" s="9">
        <f t="shared" si="26"/>
        <v>0</v>
      </c>
      <c r="ED15" s="6"/>
      <c r="EE15" s="6"/>
      <c r="EF15" s="9">
        <f t="shared" si="27"/>
        <v>0</v>
      </c>
      <c r="EI15" s="6"/>
      <c r="EJ15" s="6"/>
      <c r="EK15" s="9">
        <f t="shared" si="28"/>
        <v>0</v>
      </c>
      <c r="EN15" s="6">
        <v>0</v>
      </c>
      <c r="EO15" s="6">
        <v>0</v>
      </c>
      <c r="EP15" s="9">
        <f t="shared" si="29"/>
        <v>0</v>
      </c>
      <c r="ES15" s="6"/>
      <c r="ET15" s="6"/>
      <c r="EU15" s="9">
        <f t="shared" si="30"/>
        <v>0</v>
      </c>
      <c r="EX15" s="6"/>
      <c r="EY15" s="6"/>
      <c r="EZ15" s="9">
        <f t="shared" si="31"/>
        <v>0</v>
      </c>
      <c r="FC15" s="6"/>
      <c r="FD15" s="6"/>
      <c r="FE15" s="9">
        <f t="shared" si="32"/>
        <v>0</v>
      </c>
      <c r="FH15" s="6"/>
      <c r="FI15" s="6"/>
      <c r="FJ15" s="9">
        <f t="shared" si="33"/>
        <v>0</v>
      </c>
      <c r="FM15" s="6"/>
      <c r="FN15" s="6"/>
      <c r="FO15" s="9">
        <f t="shared" si="34"/>
        <v>0</v>
      </c>
      <c r="FR15" s="6"/>
      <c r="FS15" s="6"/>
      <c r="FT15" s="9">
        <f t="shared" si="35"/>
        <v>0</v>
      </c>
    </row>
    <row r="16" spans="1:177" ht="15">
      <c r="A16" s="75"/>
      <c r="B16" s="8">
        <v>2</v>
      </c>
      <c r="C16" s="5">
        <v>570</v>
      </c>
      <c r="D16" s="9">
        <f t="shared" si="0"/>
        <v>2</v>
      </c>
      <c r="E16" s="9">
        <f t="shared" si="0"/>
        <v>0</v>
      </c>
      <c r="F16" s="9">
        <f t="shared" si="1"/>
        <v>2</v>
      </c>
      <c r="I16" s="6">
        <v>0</v>
      </c>
      <c r="J16" s="6">
        <v>0</v>
      </c>
      <c r="K16" s="9">
        <f t="shared" si="2"/>
        <v>0</v>
      </c>
      <c r="N16" s="6"/>
      <c r="O16" s="6"/>
      <c r="P16" s="9">
        <f t="shared" si="3"/>
        <v>0</v>
      </c>
      <c r="S16" s="6"/>
      <c r="T16" s="6"/>
      <c r="U16" s="9">
        <f t="shared" si="4"/>
        <v>0</v>
      </c>
      <c r="X16" s="6"/>
      <c r="Y16" s="6"/>
      <c r="Z16" s="9">
        <f t="shared" si="5"/>
        <v>0</v>
      </c>
      <c r="AC16" s="6"/>
      <c r="AD16" s="6"/>
      <c r="AE16" s="9">
        <f t="shared" si="6"/>
        <v>0</v>
      </c>
      <c r="AH16" s="6"/>
      <c r="AI16" s="6"/>
      <c r="AJ16" s="9">
        <f t="shared" si="7"/>
        <v>0</v>
      </c>
      <c r="AM16" s="6">
        <v>1</v>
      </c>
      <c r="AN16" s="6">
        <v>0</v>
      </c>
      <c r="AO16" s="9">
        <f t="shared" si="8"/>
        <v>1</v>
      </c>
      <c r="AR16" s="6"/>
      <c r="AS16" s="6"/>
      <c r="AT16" s="9">
        <f t="shared" si="9"/>
        <v>0</v>
      </c>
      <c r="AW16" s="6"/>
      <c r="AX16" s="6"/>
      <c r="AY16" s="9">
        <f t="shared" si="10"/>
        <v>0</v>
      </c>
      <c r="BB16" s="6"/>
      <c r="BC16" s="6"/>
      <c r="BD16" s="9">
        <f t="shared" si="11"/>
        <v>0</v>
      </c>
      <c r="BG16" s="6"/>
      <c r="BH16" s="6"/>
      <c r="BI16" s="9">
        <f t="shared" si="12"/>
        <v>0</v>
      </c>
      <c r="BL16" s="6"/>
      <c r="BM16" s="6"/>
      <c r="BN16" s="9">
        <f t="shared" si="13"/>
        <v>0</v>
      </c>
      <c r="BQ16" s="6"/>
      <c r="BR16" s="6"/>
      <c r="BS16" s="9">
        <f t="shared" si="14"/>
        <v>0</v>
      </c>
      <c r="BV16" s="6"/>
      <c r="BW16" s="6"/>
      <c r="BX16" s="9">
        <f t="shared" si="15"/>
        <v>0</v>
      </c>
      <c r="CA16" s="6"/>
      <c r="CB16" s="6"/>
      <c r="CC16" s="9">
        <f t="shared" si="16"/>
        <v>0</v>
      </c>
      <c r="CF16" s="6"/>
      <c r="CG16" s="6"/>
      <c r="CH16" s="9">
        <f t="shared" si="17"/>
        <v>0</v>
      </c>
      <c r="CK16" s="6"/>
      <c r="CL16" s="6"/>
      <c r="CM16" s="9">
        <f t="shared" si="18"/>
        <v>0</v>
      </c>
      <c r="CP16" s="6"/>
      <c r="CQ16" s="6"/>
      <c r="CR16" s="9">
        <f t="shared" si="19"/>
        <v>0</v>
      </c>
      <c r="CU16" s="6"/>
      <c r="CV16" s="6"/>
      <c r="CW16" s="9">
        <f t="shared" si="20"/>
        <v>0</v>
      </c>
      <c r="CZ16" s="6"/>
      <c r="DA16" s="6"/>
      <c r="DB16" s="9">
        <f t="shared" si="21"/>
        <v>0</v>
      </c>
      <c r="DE16" s="6"/>
      <c r="DF16" s="6"/>
      <c r="DG16" s="9">
        <f t="shared" si="22"/>
        <v>0</v>
      </c>
      <c r="DJ16" s="6"/>
      <c r="DK16" s="6"/>
      <c r="DL16" s="9">
        <f t="shared" si="23"/>
        <v>0</v>
      </c>
      <c r="DO16" s="6"/>
      <c r="DP16" s="6"/>
      <c r="DQ16" s="9">
        <f t="shared" si="24"/>
        <v>0</v>
      </c>
      <c r="DT16" s="6"/>
      <c r="DU16" s="6"/>
      <c r="DV16" s="9">
        <f t="shared" si="25"/>
        <v>0</v>
      </c>
      <c r="DY16" s="6"/>
      <c r="DZ16" s="6"/>
      <c r="EA16" s="9">
        <f t="shared" si="26"/>
        <v>0</v>
      </c>
      <c r="ED16" s="6"/>
      <c r="EE16" s="6"/>
      <c r="EF16" s="9">
        <f t="shared" si="27"/>
        <v>0</v>
      </c>
      <c r="EI16" s="6"/>
      <c r="EJ16" s="6"/>
      <c r="EK16" s="9">
        <f t="shared" si="28"/>
        <v>0</v>
      </c>
      <c r="EN16" s="6">
        <v>1</v>
      </c>
      <c r="EO16" s="6">
        <v>0</v>
      </c>
      <c r="EP16" s="9">
        <f t="shared" si="29"/>
        <v>1</v>
      </c>
      <c r="ES16" s="6"/>
      <c r="ET16" s="6"/>
      <c r="EU16" s="9">
        <f t="shared" si="30"/>
        <v>0</v>
      </c>
      <c r="EX16" s="6"/>
      <c r="EY16" s="6"/>
      <c r="EZ16" s="9">
        <f t="shared" si="31"/>
        <v>0</v>
      </c>
      <c r="FC16" s="6"/>
      <c r="FD16" s="6"/>
      <c r="FE16" s="9">
        <f t="shared" si="32"/>
        <v>0</v>
      </c>
      <c r="FH16" s="6"/>
      <c r="FI16" s="6"/>
      <c r="FJ16" s="9">
        <f t="shared" si="33"/>
        <v>0</v>
      </c>
      <c r="FM16" s="6"/>
      <c r="FN16" s="6"/>
      <c r="FO16" s="9">
        <f t="shared" si="34"/>
        <v>0</v>
      </c>
      <c r="FR16" s="6"/>
      <c r="FS16" s="6"/>
      <c r="FT16" s="9">
        <f t="shared" si="35"/>
        <v>0</v>
      </c>
    </row>
    <row r="17" spans="1:177" ht="15">
      <c r="A17" s="75"/>
      <c r="B17" s="8">
        <v>3</v>
      </c>
      <c r="C17" s="5">
        <v>611</v>
      </c>
      <c r="D17" s="9">
        <f t="shared" si="0"/>
        <v>4</v>
      </c>
      <c r="E17" s="9">
        <f t="shared" si="0"/>
        <v>0</v>
      </c>
      <c r="F17" s="9">
        <f t="shared" si="1"/>
        <v>4</v>
      </c>
      <c r="I17" s="6">
        <v>0</v>
      </c>
      <c r="J17" s="6">
        <v>0</v>
      </c>
      <c r="K17" s="9">
        <f t="shared" si="2"/>
        <v>0</v>
      </c>
      <c r="N17" s="6"/>
      <c r="O17" s="6"/>
      <c r="P17" s="9">
        <f t="shared" si="3"/>
        <v>0</v>
      </c>
      <c r="S17" s="6"/>
      <c r="T17" s="6"/>
      <c r="U17" s="9">
        <f t="shared" si="4"/>
        <v>0</v>
      </c>
      <c r="X17" s="6"/>
      <c r="Y17" s="6"/>
      <c r="Z17" s="9">
        <f t="shared" si="5"/>
        <v>0</v>
      </c>
      <c r="AC17" s="6"/>
      <c r="AD17" s="6"/>
      <c r="AE17" s="9">
        <f t="shared" si="6"/>
        <v>0</v>
      </c>
      <c r="AH17" s="6"/>
      <c r="AI17" s="6"/>
      <c r="AJ17" s="9">
        <f t="shared" si="7"/>
        <v>0</v>
      </c>
      <c r="AM17" s="6">
        <v>1</v>
      </c>
      <c r="AN17" s="6">
        <v>0</v>
      </c>
      <c r="AO17" s="9">
        <f t="shared" si="8"/>
        <v>1</v>
      </c>
      <c r="AR17" s="6"/>
      <c r="AS17" s="6"/>
      <c r="AT17" s="9">
        <f t="shared" si="9"/>
        <v>0</v>
      </c>
      <c r="AW17" s="6"/>
      <c r="AX17" s="6"/>
      <c r="AY17" s="9">
        <f t="shared" si="10"/>
        <v>0</v>
      </c>
      <c r="BB17" s="6"/>
      <c r="BC17" s="6"/>
      <c r="BD17" s="9">
        <f t="shared" si="11"/>
        <v>0</v>
      </c>
      <c r="BG17" s="6"/>
      <c r="BH17" s="6"/>
      <c r="BI17" s="9">
        <f t="shared" si="12"/>
        <v>0</v>
      </c>
      <c r="BL17" s="6"/>
      <c r="BM17" s="6"/>
      <c r="BN17" s="9">
        <f t="shared" si="13"/>
        <v>0</v>
      </c>
      <c r="BQ17" s="6"/>
      <c r="BR17" s="6"/>
      <c r="BS17" s="9">
        <f t="shared" si="14"/>
        <v>0</v>
      </c>
      <c r="BV17" s="6"/>
      <c r="BW17" s="6"/>
      <c r="BX17" s="9">
        <f t="shared" si="15"/>
        <v>0</v>
      </c>
      <c r="CA17" s="6"/>
      <c r="CB17" s="6"/>
      <c r="CC17" s="9">
        <f t="shared" si="16"/>
        <v>0</v>
      </c>
      <c r="CF17" s="6"/>
      <c r="CG17" s="6"/>
      <c r="CH17" s="9">
        <f t="shared" si="17"/>
        <v>0</v>
      </c>
      <c r="CK17" s="6"/>
      <c r="CL17" s="6"/>
      <c r="CM17" s="9">
        <f t="shared" si="18"/>
        <v>0</v>
      </c>
      <c r="CP17" s="6"/>
      <c r="CQ17" s="6"/>
      <c r="CR17" s="9">
        <f t="shared" si="19"/>
        <v>0</v>
      </c>
      <c r="CU17" s="6"/>
      <c r="CV17" s="6"/>
      <c r="CW17" s="9">
        <f t="shared" si="20"/>
        <v>0</v>
      </c>
      <c r="CZ17" s="6"/>
      <c r="DA17" s="6"/>
      <c r="DB17" s="9">
        <f t="shared" si="21"/>
        <v>0</v>
      </c>
      <c r="DE17" s="6"/>
      <c r="DF17" s="6"/>
      <c r="DG17" s="9">
        <f t="shared" si="22"/>
        <v>0</v>
      </c>
      <c r="DJ17" s="6"/>
      <c r="DK17" s="6"/>
      <c r="DL17" s="9">
        <f t="shared" si="23"/>
        <v>0</v>
      </c>
      <c r="DO17" s="6"/>
      <c r="DP17" s="6"/>
      <c r="DQ17" s="9">
        <f t="shared" si="24"/>
        <v>0</v>
      </c>
      <c r="DT17" s="6"/>
      <c r="DU17" s="6"/>
      <c r="DV17" s="9">
        <f t="shared" si="25"/>
        <v>0</v>
      </c>
      <c r="DY17" s="6"/>
      <c r="DZ17" s="6"/>
      <c r="EA17" s="9">
        <f t="shared" si="26"/>
        <v>0</v>
      </c>
      <c r="ED17" s="6"/>
      <c r="EE17" s="6"/>
      <c r="EF17" s="9">
        <f t="shared" si="27"/>
        <v>0</v>
      </c>
      <c r="EI17" s="6"/>
      <c r="EJ17" s="6"/>
      <c r="EK17" s="9">
        <f t="shared" si="28"/>
        <v>0</v>
      </c>
      <c r="EN17" s="6">
        <v>3</v>
      </c>
      <c r="EO17" s="6">
        <v>0</v>
      </c>
      <c r="EP17" s="9">
        <f t="shared" si="29"/>
        <v>3</v>
      </c>
      <c r="ES17" s="6"/>
      <c r="ET17" s="6"/>
      <c r="EU17" s="9">
        <f t="shared" si="30"/>
        <v>0</v>
      </c>
      <c r="EX17" s="6"/>
      <c r="EY17" s="6"/>
      <c r="EZ17" s="9">
        <f t="shared" si="31"/>
        <v>0</v>
      </c>
      <c r="FC17" s="6"/>
      <c r="FD17" s="6"/>
      <c r="FE17" s="9">
        <f t="shared" si="32"/>
        <v>0</v>
      </c>
      <c r="FH17" s="6"/>
      <c r="FI17" s="6"/>
      <c r="FJ17" s="9">
        <f t="shared" si="33"/>
        <v>0</v>
      </c>
      <c r="FM17" s="6"/>
      <c r="FN17" s="6"/>
      <c r="FO17" s="9">
        <f t="shared" si="34"/>
        <v>0</v>
      </c>
      <c r="FR17" s="6"/>
      <c r="FS17" s="6"/>
      <c r="FT17" s="9">
        <f t="shared" si="35"/>
        <v>0</v>
      </c>
    </row>
    <row r="18" spans="1:177" ht="15">
      <c r="A18" s="75"/>
      <c r="B18" s="8">
        <v>4</v>
      </c>
      <c r="C18" s="5">
        <v>652</v>
      </c>
      <c r="D18" s="9">
        <f t="shared" si="0"/>
        <v>4</v>
      </c>
      <c r="E18" s="9">
        <f t="shared" si="0"/>
        <v>2</v>
      </c>
      <c r="F18" s="9">
        <f t="shared" si="1"/>
        <v>6</v>
      </c>
      <c r="I18" s="6">
        <v>0</v>
      </c>
      <c r="J18" s="6">
        <v>1</v>
      </c>
      <c r="K18" s="9">
        <f t="shared" si="2"/>
        <v>1</v>
      </c>
      <c r="N18" s="6"/>
      <c r="O18" s="6"/>
      <c r="P18" s="9">
        <f t="shared" si="3"/>
        <v>0</v>
      </c>
      <c r="S18" s="6"/>
      <c r="T18" s="6"/>
      <c r="U18" s="9">
        <f t="shared" si="4"/>
        <v>0</v>
      </c>
      <c r="X18" s="6"/>
      <c r="Y18" s="6"/>
      <c r="Z18" s="9">
        <f t="shared" si="5"/>
        <v>0</v>
      </c>
      <c r="AC18" s="6"/>
      <c r="AD18" s="6"/>
      <c r="AE18" s="9">
        <f t="shared" si="6"/>
        <v>0</v>
      </c>
      <c r="AH18" s="6"/>
      <c r="AI18" s="6"/>
      <c r="AJ18" s="9">
        <f t="shared" si="7"/>
        <v>0</v>
      </c>
      <c r="AM18" s="6">
        <v>0</v>
      </c>
      <c r="AN18" s="6">
        <v>0</v>
      </c>
      <c r="AO18" s="9">
        <f t="shared" si="8"/>
        <v>0</v>
      </c>
      <c r="AR18" s="6"/>
      <c r="AS18" s="6"/>
      <c r="AT18" s="9">
        <f t="shared" si="9"/>
        <v>0</v>
      </c>
      <c r="AW18" s="6"/>
      <c r="AX18" s="6"/>
      <c r="AY18" s="9">
        <f t="shared" si="10"/>
        <v>0</v>
      </c>
      <c r="BB18" s="6"/>
      <c r="BC18" s="6"/>
      <c r="BD18" s="9">
        <f t="shared" si="11"/>
        <v>0</v>
      </c>
      <c r="BG18" s="6"/>
      <c r="BH18" s="6"/>
      <c r="BI18" s="9">
        <f t="shared" si="12"/>
        <v>0</v>
      </c>
      <c r="BL18" s="6"/>
      <c r="BM18" s="6"/>
      <c r="BN18" s="9">
        <f t="shared" si="13"/>
        <v>0</v>
      </c>
      <c r="BQ18" s="6"/>
      <c r="BR18" s="6"/>
      <c r="BS18" s="9">
        <f t="shared" si="14"/>
        <v>0</v>
      </c>
      <c r="BV18" s="6"/>
      <c r="BW18" s="6"/>
      <c r="BX18" s="9">
        <f t="shared" si="15"/>
        <v>0</v>
      </c>
      <c r="CA18" s="6"/>
      <c r="CB18" s="6"/>
      <c r="CC18" s="9">
        <f t="shared" si="16"/>
        <v>0</v>
      </c>
      <c r="CF18" s="6"/>
      <c r="CG18" s="6"/>
      <c r="CH18" s="9">
        <f t="shared" si="17"/>
        <v>0</v>
      </c>
      <c r="CK18" s="6"/>
      <c r="CL18" s="6"/>
      <c r="CM18" s="9">
        <f t="shared" si="18"/>
        <v>0</v>
      </c>
      <c r="CP18" s="6"/>
      <c r="CQ18" s="6"/>
      <c r="CR18" s="9">
        <f t="shared" si="19"/>
        <v>0</v>
      </c>
      <c r="CU18" s="6"/>
      <c r="CV18" s="6"/>
      <c r="CW18" s="9">
        <f t="shared" si="20"/>
        <v>0</v>
      </c>
      <c r="CZ18" s="6"/>
      <c r="DA18" s="6"/>
      <c r="DB18" s="9">
        <f t="shared" si="21"/>
        <v>0</v>
      </c>
      <c r="DE18" s="6"/>
      <c r="DF18" s="6"/>
      <c r="DG18" s="9">
        <f t="shared" si="22"/>
        <v>0</v>
      </c>
      <c r="DJ18" s="6"/>
      <c r="DK18" s="6"/>
      <c r="DL18" s="9">
        <f t="shared" si="23"/>
        <v>0</v>
      </c>
      <c r="DO18" s="6"/>
      <c r="DP18" s="6"/>
      <c r="DQ18" s="9">
        <f t="shared" si="24"/>
        <v>0</v>
      </c>
      <c r="DT18" s="6"/>
      <c r="DU18" s="6"/>
      <c r="DV18" s="9">
        <f t="shared" si="25"/>
        <v>0</v>
      </c>
      <c r="DY18" s="6"/>
      <c r="DZ18" s="6"/>
      <c r="EA18" s="9">
        <f t="shared" si="26"/>
        <v>0</v>
      </c>
      <c r="ED18" s="6"/>
      <c r="EE18" s="6"/>
      <c r="EF18" s="9">
        <f t="shared" si="27"/>
        <v>0</v>
      </c>
      <c r="EI18" s="6"/>
      <c r="EJ18" s="6"/>
      <c r="EK18" s="9">
        <f t="shared" si="28"/>
        <v>0</v>
      </c>
      <c r="EN18" s="6">
        <v>4</v>
      </c>
      <c r="EO18" s="6">
        <v>1</v>
      </c>
      <c r="EP18" s="9">
        <f t="shared" si="29"/>
        <v>5</v>
      </c>
      <c r="ES18" s="6"/>
      <c r="ET18" s="6"/>
      <c r="EU18" s="9">
        <f t="shared" si="30"/>
        <v>0</v>
      </c>
      <c r="EX18" s="6"/>
      <c r="EY18" s="6"/>
      <c r="EZ18" s="9">
        <f t="shared" si="31"/>
        <v>0</v>
      </c>
      <c r="FC18" s="6"/>
      <c r="FD18" s="6"/>
      <c r="FE18" s="9">
        <f t="shared" si="32"/>
        <v>0</v>
      </c>
      <c r="FH18" s="6"/>
      <c r="FI18" s="6"/>
      <c r="FJ18" s="9">
        <f t="shared" si="33"/>
        <v>0</v>
      </c>
      <c r="FM18" s="6"/>
      <c r="FN18" s="6"/>
      <c r="FO18" s="9">
        <f t="shared" si="34"/>
        <v>0</v>
      </c>
      <c r="FR18" s="6"/>
      <c r="FS18" s="6"/>
      <c r="FT18" s="9">
        <f t="shared" si="35"/>
        <v>0</v>
      </c>
    </row>
    <row r="19" spans="1:177" ht="15">
      <c r="A19" s="75"/>
      <c r="B19" s="8">
        <v>5</v>
      </c>
      <c r="C19" s="5">
        <v>705</v>
      </c>
      <c r="D19" s="9">
        <f t="shared" si="0"/>
        <v>8</v>
      </c>
      <c r="E19" s="9">
        <f t="shared" si="0"/>
        <v>2</v>
      </c>
      <c r="F19" s="9">
        <f t="shared" si="1"/>
        <v>10</v>
      </c>
      <c r="I19" s="6">
        <v>2</v>
      </c>
      <c r="J19" s="6">
        <v>2</v>
      </c>
      <c r="K19" s="9">
        <f t="shared" si="2"/>
        <v>4</v>
      </c>
      <c r="N19" s="6"/>
      <c r="O19" s="6"/>
      <c r="P19" s="9">
        <f t="shared" si="3"/>
        <v>0</v>
      </c>
      <c r="S19" s="6"/>
      <c r="T19" s="6"/>
      <c r="U19" s="9">
        <f t="shared" si="4"/>
        <v>0</v>
      </c>
      <c r="X19" s="6"/>
      <c r="Y19" s="6"/>
      <c r="Z19" s="9">
        <f t="shared" si="5"/>
        <v>0</v>
      </c>
      <c r="AC19" s="6"/>
      <c r="AD19" s="6"/>
      <c r="AE19" s="9">
        <f t="shared" si="6"/>
        <v>0</v>
      </c>
      <c r="AH19" s="6"/>
      <c r="AI19" s="6"/>
      <c r="AJ19" s="9">
        <f t="shared" si="7"/>
        <v>0</v>
      </c>
      <c r="AM19" s="6">
        <v>2</v>
      </c>
      <c r="AN19" s="6">
        <v>0</v>
      </c>
      <c r="AO19" s="9">
        <f t="shared" si="8"/>
        <v>2</v>
      </c>
      <c r="AR19" s="6"/>
      <c r="AS19" s="6"/>
      <c r="AT19" s="9">
        <f t="shared" si="9"/>
        <v>0</v>
      </c>
      <c r="AW19" s="6"/>
      <c r="AX19" s="6"/>
      <c r="AY19" s="9">
        <f t="shared" si="10"/>
        <v>0</v>
      </c>
      <c r="BB19" s="6"/>
      <c r="BC19" s="6"/>
      <c r="BD19" s="9">
        <f t="shared" si="11"/>
        <v>0</v>
      </c>
      <c r="BG19" s="6"/>
      <c r="BH19" s="6"/>
      <c r="BI19" s="9">
        <f t="shared" si="12"/>
        <v>0</v>
      </c>
      <c r="BL19" s="6"/>
      <c r="BM19" s="6"/>
      <c r="BN19" s="9">
        <f t="shared" si="13"/>
        <v>0</v>
      </c>
      <c r="BQ19" s="6"/>
      <c r="BR19" s="6"/>
      <c r="BS19" s="9">
        <f t="shared" si="14"/>
        <v>0</v>
      </c>
      <c r="BV19" s="6"/>
      <c r="BW19" s="6"/>
      <c r="BX19" s="9">
        <f t="shared" si="15"/>
        <v>0</v>
      </c>
      <c r="CA19" s="6"/>
      <c r="CB19" s="6"/>
      <c r="CC19" s="9">
        <f t="shared" si="16"/>
        <v>0</v>
      </c>
      <c r="CF19" s="6"/>
      <c r="CG19" s="6"/>
      <c r="CH19" s="9">
        <f t="shared" si="17"/>
        <v>0</v>
      </c>
      <c r="CK19" s="6"/>
      <c r="CL19" s="6"/>
      <c r="CM19" s="9">
        <f t="shared" si="18"/>
        <v>0</v>
      </c>
      <c r="CP19" s="6"/>
      <c r="CQ19" s="6"/>
      <c r="CR19" s="9">
        <f t="shared" si="19"/>
        <v>0</v>
      </c>
      <c r="CU19" s="6"/>
      <c r="CV19" s="6"/>
      <c r="CW19" s="9">
        <f t="shared" si="20"/>
        <v>0</v>
      </c>
      <c r="CZ19" s="6"/>
      <c r="DA19" s="6"/>
      <c r="DB19" s="9">
        <f t="shared" si="21"/>
        <v>0</v>
      </c>
      <c r="DE19" s="6"/>
      <c r="DF19" s="6"/>
      <c r="DG19" s="9">
        <f t="shared" si="22"/>
        <v>0</v>
      </c>
      <c r="DJ19" s="6"/>
      <c r="DK19" s="6"/>
      <c r="DL19" s="9">
        <f t="shared" si="23"/>
        <v>0</v>
      </c>
      <c r="DO19" s="6"/>
      <c r="DP19" s="6"/>
      <c r="DQ19" s="9">
        <f t="shared" si="24"/>
        <v>0</v>
      </c>
      <c r="DT19" s="6"/>
      <c r="DU19" s="6"/>
      <c r="DV19" s="9">
        <f t="shared" si="25"/>
        <v>0</v>
      </c>
      <c r="DY19" s="6"/>
      <c r="DZ19" s="6"/>
      <c r="EA19" s="9">
        <f t="shared" si="26"/>
        <v>0</v>
      </c>
      <c r="ED19" s="6"/>
      <c r="EE19" s="6"/>
      <c r="EF19" s="9">
        <f t="shared" si="27"/>
        <v>0</v>
      </c>
      <c r="EI19" s="6"/>
      <c r="EJ19" s="6"/>
      <c r="EK19" s="9">
        <f t="shared" si="28"/>
        <v>0</v>
      </c>
      <c r="EN19" s="6">
        <v>4</v>
      </c>
      <c r="EO19" s="6">
        <v>0</v>
      </c>
      <c r="EP19" s="9">
        <f t="shared" si="29"/>
        <v>4</v>
      </c>
      <c r="ES19" s="6"/>
      <c r="ET19" s="6"/>
      <c r="EU19" s="9">
        <f t="shared" si="30"/>
        <v>0</v>
      </c>
      <c r="EX19" s="6"/>
      <c r="EY19" s="6"/>
      <c r="EZ19" s="9">
        <f t="shared" si="31"/>
        <v>0</v>
      </c>
      <c r="FC19" s="6"/>
      <c r="FD19" s="6"/>
      <c r="FE19" s="9">
        <f t="shared" si="32"/>
        <v>0</v>
      </c>
      <c r="FH19" s="6"/>
      <c r="FI19" s="6"/>
      <c r="FJ19" s="9">
        <f t="shared" si="33"/>
        <v>0</v>
      </c>
      <c r="FM19" s="6"/>
      <c r="FN19" s="6"/>
      <c r="FO19" s="9">
        <f t="shared" si="34"/>
        <v>0</v>
      </c>
      <c r="FR19" s="6"/>
      <c r="FS19" s="6"/>
      <c r="FT19" s="9">
        <f t="shared" si="35"/>
        <v>0</v>
      </c>
    </row>
    <row r="20" spans="1:177" ht="15">
      <c r="A20" s="75"/>
      <c r="B20" s="8">
        <v>6</v>
      </c>
      <c r="C20" s="5">
        <v>751</v>
      </c>
      <c r="D20" s="9">
        <f t="shared" si="0"/>
        <v>3</v>
      </c>
      <c r="E20" s="9">
        <f t="shared" si="0"/>
        <v>2</v>
      </c>
      <c r="F20" s="9">
        <f t="shared" si="1"/>
        <v>5</v>
      </c>
      <c r="I20" s="6">
        <v>1</v>
      </c>
      <c r="J20" s="6">
        <v>1</v>
      </c>
      <c r="K20" s="9">
        <f t="shared" si="2"/>
        <v>2</v>
      </c>
      <c r="N20" s="6"/>
      <c r="O20" s="6"/>
      <c r="P20" s="9">
        <f t="shared" si="3"/>
        <v>0</v>
      </c>
      <c r="S20" s="6"/>
      <c r="T20" s="6"/>
      <c r="U20" s="9">
        <f t="shared" si="4"/>
        <v>0</v>
      </c>
      <c r="X20" s="6"/>
      <c r="Y20" s="6"/>
      <c r="Z20" s="9">
        <f t="shared" si="5"/>
        <v>0</v>
      </c>
      <c r="AC20" s="6"/>
      <c r="AD20" s="6"/>
      <c r="AE20" s="9">
        <f t="shared" si="6"/>
        <v>0</v>
      </c>
      <c r="AH20" s="6"/>
      <c r="AI20" s="6"/>
      <c r="AJ20" s="9">
        <f t="shared" si="7"/>
        <v>0</v>
      </c>
      <c r="AM20" s="6">
        <v>1</v>
      </c>
      <c r="AN20" s="6">
        <v>0</v>
      </c>
      <c r="AO20" s="9">
        <f t="shared" si="8"/>
        <v>1</v>
      </c>
      <c r="AR20" s="6"/>
      <c r="AS20" s="6"/>
      <c r="AT20" s="9">
        <f t="shared" si="9"/>
        <v>0</v>
      </c>
      <c r="AW20" s="6"/>
      <c r="AX20" s="6"/>
      <c r="AY20" s="9">
        <f t="shared" si="10"/>
        <v>0</v>
      </c>
      <c r="BB20" s="6"/>
      <c r="BC20" s="6"/>
      <c r="BD20" s="9">
        <f t="shared" si="11"/>
        <v>0</v>
      </c>
      <c r="BG20" s="6"/>
      <c r="BH20" s="6"/>
      <c r="BI20" s="9">
        <f t="shared" si="12"/>
        <v>0</v>
      </c>
      <c r="BL20" s="6"/>
      <c r="BM20" s="6"/>
      <c r="BN20" s="9">
        <f t="shared" si="13"/>
        <v>0</v>
      </c>
      <c r="BQ20" s="6"/>
      <c r="BR20" s="6"/>
      <c r="BS20" s="9">
        <f t="shared" si="14"/>
        <v>0</v>
      </c>
      <c r="BV20" s="6"/>
      <c r="BW20" s="6"/>
      <c r="BX20" s="9">
        <f t="shared" si="15"/>
        <v>0</v>
      </c>
      <c r="CA20" s="6"/>
      <c r="CB20" s="6"/>
      <c r="CC20" s="9">
        <f t="shared" si="16"/>
        <v>0</v>
      </c>
      <c r="CF20" s="6"/>
      <c r="CG20" s="6"/>
      <c r="CH20" s="9">
        <f t="shared" si="17"/>
        <v>0</v>
      </c>
      <c r="CK20" s="6"/>
      <c r="CL20" s="6"/>
      <c r="CM20" s="9">
        <f t="shared" si="18"/>
        <v>0</v>
      </c>
      <c r="CP20" s="6"/>
      <c r="CQ20" s="6"/>
      <c r="CR20" s="9">
        <f t="shared" si="19"/>
        <v>0</v>
      </c>
      <c r="CU20" s="6"/>
      <c r="CV20" s="6"/>
      <c r="CW20" s="9">
        <f t="shared" si="20"/>
        <v>0</v>
      </c>
      <c r="CZ20" s="6"/>
      <c r="DA20" s="6"/>
      <c r="DB20" s="9">
        <f t="shared" si="21"/>
        <v>0</v>
      </c>
      <c r="DE20" s="6"/>
      <c r="DF20" s="6"/>
      <c r="DG20" s="9">
        <f t="shared" si="22"/>
        <v>0</v>
      </c>
      <c r="DJ20" s="6"/>
      <c r="DK20" s="6"/>
      <c r="DL20" s="9">
        <f t="shared" si="23"/>
        <v>0</v>
      </c>
      <c r="DO20" s="6"/>
      <c r="DP20" s="6"/>
      <c r="DQ20" s="9">
        <f t="shared" si="24"/>
        <v>0</v>
      </c>
      <c r="DT20" s="6"/>
      <c r="DU20" s="6"/>
      <c r="DV20" s="9">
        <f t="shared" si="25"/>
        <v>0</v>
      </c>
      <c r="DY20" s="6"/>
      <c r="DZ20" s="6"/>
      <c r="EA20" s="9">
        <f t="shared" si="26"/>
        <v>0</v>
      </c>
      <c r="ED20" s="6"/>
      <c r="EE20" s="6"/>
      <c r="EF20" s="9">
        <f t="shared" si="27"/>
        <v>0</v>
      </c>
      <c r="EI20" s="6"/>
      <c r="EJ20" s="6"/>
      <c r="EK20" s="9">
        <f t="shared" si="28"/>
        <v>0</v>
      </c>
      <c r="EN20" s="6">
        <v>1</v>
      </c>
      <c r="EO20" s="6">
        <v>1</v>
      </c>
      <c r="EP20" s="9">
        <f t="shared" si="29"/>
        <v>2</v>
      </c>
      <c r="ES20" s="6"/>
      <c r="ET20" s="6"/>
      <c r="EU20" s="9">
        <f t="shared" si="30"/>
        <v>0</v>
      </c>
      <c r="EX20" s="6"/>
      <c r="EY20" s="6"/>
      <c r="EZ20" s="9">
        <f t="shared" si="31"/>
        <v>0</v>
      </c>
      <c r="FC20" s="6"/>
      <c r="FD20" s="6"/>
      <c r="FE20" s="9">
        <f t="shared" si="32"/>
        <v>0</v>
      </c>
      <c r="FH20" s="6"/>
      <c r="FI20" s="6"/>
      <c r="FJ20" s="9">
        <f t="shared" si="33"/>
        <v>0</v>
      </c>
      <c r="FM20" s="6"/>
      <c r="FN20" s="6"/>
      <c r="FO20" s="9">
        <f t="shared" si="34"/>
        <v>0</v>
      </c>
      <c r="FR20" s="6"/>
      <c r="FS20" s="6"/>
      <c r="FT20" s="9">
        <f t="shared" si="35"/>
        <v>0</v>
      </c>
    </row>
    <row r="21" spans="1:177" ht="15">
      <c r="A21" s="76"/>
      <c r="B21" s="8">
        <v>7</v>
      </c>
      <c r="C21" s="5">
        <v>788</v>
      </c>
      <c r="D21" s="9">
        <f t="shared" si="0"/>
        <v>11</v>
      </c>
      <c r="E21" s="9">
        <f t="shared" si="0"/>
        <v>4</v>
      </c>
      <c r="F21" s="9">
        <f t="shared" si="1"/>
        <v>15</v>
      </c>
      <c r="I21" s="6">
        <v>1</v>
      </c>
      <c r="J21" s="6">
        <v>2</v>
      </c>
      <c r="K21" s="9">
        <f t="shared" si="2"/>
        <v>3</v>
      </c>
      <c r="N21" s="6"/>
      <c r="O21" s="6"/>
      <c r="P21" s="9">
        <f t="shared" si="3"/>
        <v>0</v>
      </c>
      <c r="S21" s="6"/>
      <c r="T21" s="6"/>
      <c r="U21" s="9">
        <f t="shared" si="4"/>
        <v>0</v>
      </c>
      <c r="X21" s="6"/>
      <c r="Y21" s="6"/>
      <c r="Z21" s="9">
        <f t="shared" si="5"/>
        <v>0</v>
      </c>
      <c r="AC21" s="6"/>
      <c r="AD21" s="6"/>
      <c r="AE21" s="9">
        <f t="shared" si="6"/>
        <v>0</v>
      </c>
      <c r="AH21" s="6"/>
      <c r="AI21" s="6"/>
      <c r="AJ21" s="9">
        <f t="shared" si="7"/>
        <v>0</v>
      </c>
      <c r="AM21" s="6">
        <v>1</v>
      </c>
      <c r="AN21" s="6">
        <v>0</v>
      </c>
      <c r="AO21" s="9">
        <f t="shared" si="8"/>
        <v>1</v>
      </c>
      <c r="AR21" s="6"/>
      <c r="AS21" s="6"/>
      <c r="AT21" s="9">
        <f t="shared" si="9"/>
        <v>0</v>
      </c>
      <c r="AW21" s="6"/>
      <c r="AX21" s="6"/>
      <c r="AY21" s="9">
        <f t="shared" si="10"/>
        <v>0</v>
      </c>
      <c r="BB21" s="6"/>
      <c r="BC21" s="6"/>
      <c r="BD21" s="9">
        <f t="shared" si="11"/>
        <v>0</v>
      </c>
      <c r="BG21" s="6"/>
      <c r="BH21" s="6"/>
      <c r="BI21" s="9">
        <f t="shared" si="12"/>
        <v>0</v>
      </c>
      <c r="BL21" s="6"/>
      <c r="BM21" s="6"/>
      <c r="BN21" s="9">
        <f t="shared" si="13"/>
        <v>0</v>
      </c>
      <c r="BQ21" s="6"/>
      <c r="BR21" s="6"/>
      <c r="BS21" s="9">
        <f t="shared" si="14"/>
        <v>0</v>
      </c>
      <c r="BV21" s="6"/>
      <c r="BW21" s="6"/>
      <c r="BX21" s="9">
        <f t="shared" si="15"/>
        <v>0</v>
      </c>
      <c r="CA21" s="6"/>
      <c r="CB21" s="6"/>
      <c r="CC21" s="9">
        <f t="shared" si="16"/>
        <v>0</v>
      </c>
      <c r="CF21" s="6"/>
      <c r="CG21" s="6"/>
      <c r="CH21" s="9">
        <f t="shared" si="17"/>
        <v>0</v>
      </c>
      <c r="CK21" s="6"/>
      <c r="CL21" s="6"/>
      <c r="CM21" s="9">
        <f t="shared" si="18"/>
        <v>0</v>
      </c>
      <c r="CP21" s="6"/>
      <c r="CQ21" s="6"/>
      <c r="CR21" s="9">
        <f t="shared" si="19"/>
        <v>0</v>
      </c>
      <c r="CU21" s="6"/>
      <c r="CV21" s="6"/>
      <c r="CW21" s="9">
        <f t="shared" si="20"/>
        <v>0</v>
      </c>
      <c r="CZ21" s="6"/>
      <c r="DA21" s="6"/>
      <c r="DB21" s="9">
        <f t="shared" si="21"/>
        <v>0</v>
      </c>
      <c r="DE21" s="6"/>
      <c r="DF21" s="6"/>
      <c r="DG21" s="9">
        <f t="shared" si="22"/>
        <v>0</v>
      </c>
      <c r="DJ21" s="6"/>
      <c r="DK21" s="6"/>
      <c r="DL21" s="9">
        <f t="shared" si="23"/>
        <v>0</v>
      </c>
      <c r="DO21" s="6"/>
      <c r="DP21" s="6"/>
      <c r="DQ21" s="9">
        <f t="shared" si="24"/>
        <v>0</v>
      </c>
      <c r="DT21" s="6"/>
      <c r="DU21" s="6"/>
      <c r="DV21" s="9">
        <f t="shared" si="25"/>
        <v>0</v>
      </c>
      <c r="DY21" s="6"/>
      <c r="DZ21" s="6"/>
      <c r="EA21" s="9">
        <f t="shared" si="26"/>
        <v>0</v>
      </c>
      <c r="ED21" s="6"/>
      <c r="EE21" s="6"/>
      <c r="EF21" s="9">
        <f t="shared" si="27"/>
        <v>0</v>
      </c>
      <c r="EI21" s="6"/>
      <c r="EJ21" s="6"/>
      <c r="EK21" s="9">
        <f t="shared" si="28"/>
        <v>0</v>
      </c>
      <c r="EN21" s="6">
        <v>9</v>
      </c>
      <c r="EO21" s="6">
        <v>2</v>
      </c>
      <c r="EP21" s="9">
        <f t="shared" si="29"/>
        <v>11</v>
      </c>
      <c r="ES21" s="6"/>
      <c r="ET21" s="6"/>
      <c r="EU21" s="9">
        <f t="shared" si="30"/>
        <v>0</v>
      </c>
      <c r="EX21" s="6"/>
      <c r="EY21" s="6"/>
      <c r="EZ21" s="9">
        <f t="shared" si="31"/>
        <v>0</v>
      </c>
      <c r="FC21" s="6"/>
      <c r="FD21" s="6"/>
      <c r="FE21" s="9">
        <f t="shared" si="32"/>
        <v>0</v>
      </c>
      <c r="FH21" s="6"/>
      <c r="FI21" s="6"/>
      <c r="FJ21" s="9">
        <f t="shared" si="33"/>
        <v>0</v>
      </c>
      <c r="FM21" s="6"/>
      <c r="FN21" s="6"/>
      <c r="FO21" s="9">
        <f t="shared" si="34"/>
        <v>0</v>
      </c>
      <c r="FR21" s="6"/>
      <c r="FS21" s="6"/>
      <c r="FT21" s="9">
        <f t="shared" si="35"/>
        <v>0</v>
      </c>
    </row>
    <row r="23" spans="1:177" s="1" customFormat="1" ht="47.25" customHeight="1">
      <c r="A23" s="84" t="s">
        <v>123</v>
      </c>
      <c r="B23" s="84"/>
      <c r="D23" s="10">
        <f>+SUM(D6:D21)</f>
        <v>116.1</v>
      </c>
      <c r="E23" s="10">
        <f>+SUM(E6:E21)</f>
        <v>33</v>
      </c>
      <c r="F23" s="10">
        <f>+SUM(D23:E23)</f>
        <v>149.1</v>
      </c>
      <c r="I23" s="10">
        <f>+SUM(I6:I21)</f>
        <v>22.5</v>
      </c>
      <c r="J23" s="10">
        <f>+SUM(J6:J21)</f>
        <v>12</v>
      </c>
      <c r="K23" s="10">
        <f>+SUM(I23:J23)</f>
        <v>34.5</v>
      </c>
      <c r="N23" s="10">
        <f>+SUM(N6:N21)</f>
        <v>0</v>
      </c>
      <c r="O23" s="10">
        <f>+SUM(O6:O21)</f>
        <v>0</v>
      </c>
      <c r="P23" s="10">
        <f>+SUM(N23:O23)</f>
        <v>0</v>
      </c>
      <c r="S23" s="10">
        <f>+SUM(S6:S21)</f>
        <v>0</v>
      </c>
      <c r="T23" s="10">
        <f>+SUM(T6:T21)</f>
        <v>0</v>
      </c>
      <c r="U23" s="10">
        <f>+SUM(S23:T23)</f>
        <v>0</v>
      </c>
      <c r="X23" s="10">
        <f>+SUM(X6:X21)</f>
        <v>0</v>
      </c>
      <c r="Y23" s="10">
        <f>+SUM(Y6:Y21)</f>
        <v>0</v>
      </c>
      <c r="Z23" s="10">
        <f>+SUM(X23:Y23)</f>
        <v>0</v>
      </c>
      <c r="AC23" s="10">
        <f>+SUM(AC6:AC21)</f>
        <v>0</v>
      </c>
      <c r="AD23" s="10">
        <f>+SUM(AD6:AD21)</f>
        <v>0</v>
      </c>
      <c r="AE23" s="10">
        <f>+SUM(AC23:AD23)</f>
        <v>0</v>
      </c>
      <c r="AH23" s="10">
        <f>+SUM(AH6:AH21)</f>
        <v>0</v>
      </c>
      <c r="AI23" s="10">
        <f>+SUM(AI6:AI21)</f>
        <v>0</v>
      </c>
      <c r="AJ23" s="10">
        <f>+SUM(AH23:AI23)</f>
        <v>0</v>
      </c>
      <c r="AM23" s="10">
        <f>+SUM(AM6:AM21)</f>
        <v>27.6</v>
      </c>
      <c r="AN23" s="10">
        <f>+SUM(AN6:AN21)</f>
        <v>5</v>
      </c>
      <c r="AO23" s="10">
        <f>+SUM(AM23:AN23)</f>
        <v>32.6</v>
      </c>
      <c r="AR23" s="10">
        <f>+SUM(AR6:AR21)</f>
        <v>0</v>
      </c>
      <c r="AS23" s="10">
        <f>+SUM(AS6:AS21)</f>
        <v>0</v>
      </c>
      <c r="AT23" s="10">
        <f>+SUM(AR23:AS23)</f>
        <v>0</v>
      </c>
      <c r="AW23" s="10">
        <f>+SUM(AW6:AW21)</f>
        <v>0</v>
      </c>
      <c r="AX23" s="10">
        <f>+SUM(AX6:AX21)</f>
        <v>0</v>
      </c>
      <c r="AY23" s="10">
        <f>+SUM(AW23:AX23)</f>
        <v>0</v>
      </c>
      <c r="BB23" s="10">
        <f>+SUM(BB6:BB21)</f>
        <v>0</v>
      </c>
      <c r="BC23" s="10">
        <f>+SUM(BC6:BC21)</f>
        <v>0</v>
      </c>
      <c r="BD23" s="10">
        <f>+SUM(BB23:BC23)</f>
        <v>0</v>
      </c>
      <c r="BG23" s="10">
        <f>+SUM(BG6:BG21)</f>
        <v>0</v>
      </c>
      <c r="BH23" s="10">
        <f>+SUM(BH6:BH21)</f>
        <v>0</v>
      </c>
      <c r="BI23" s="10">
        <f>+SUM(BG23:BH23)</f>
        <v>0</v>
      </c>
      <c r="BL23" s="10">
        <f>+SUM(BL6:BL21)</f>
        <v>0</v>
      </c>
      <c r="BM23" s="10">
        <f>+SUM(BM6:BM21)</f>
        <v>0</v>
      </c>
      <c r="BN23" s="10">
        <f>+SUM(BL23:BM23)</f>
        <v>0</v>
      </c>
      <c r="BQ23" s="10">
        <f>+SUM(BQ6:BQ21)</f>
        <v>0</v>
      </c>
      <c r="BR23" s="10">
        <f>+SUM(BR6:BR21)</f>
        <v>0</v>
      </c>
      <c r="BS23" s="10">
        <f>+SUM(BQ23:BR23)</f>
        <v>0</v>
      </c>
      <c r="BV23" s="10">
        <f>+SUM(BV6:BV21)</f>
        <v>0</v>
      </c>
      <c r="BW23" s="10">
        <f>+SUM(BW6:BW21)</f>
        <v>0</v>
      </c>
      <c r="BX23" s="10">
        <f>+SUM(BV23:BW23)</f>
        <v>0</v>
      </c>
      <c r="CA23" s="10">
        <f>+SUM(CA6:CA21)</f>
        <v>0</v>
      </c>
      <c r="CB23" s="10">
        <f>+SUM(CB6:CB21)</f>
        <v>0</v>
      </c>
      <c r="CC23" s="10">
        <f>+SUM(CA23:CB23)</f>
        <v>0</v>
      </c>
      <c r="CF23" s="10">
        <f>+SUM(CF6:CF21)</f>
        <v>0</v>
      </c>
      <c r="CG23" s="10">
        <f>+SUM(CG6:CG21)</f>
        <v>0</v>
      </c>
      <c r="CH23" s="10">
        <f>+SUM(CF23:CG23)</f>
        <v>0</v>
      </c>
      <c r="CK23" s="10">
        <f>+SUM(CK6:CK21)</f>
        <v>0</v>
      </c>
      <c r="CL23" s="10">
        <f>+SUM(CL6:CL21)</f>
        <v>0</v>
      </c>
      <c r="CM23" s="10">
        <f>+SUM(CK23:CL23)</f>
        <v>0</v>
      </c>
      <c r="CP23" s="10">
        <f>+SUM(CP6:CP21)</f>
        <v>0</v>
      </c>
      <c r="CQ23" s="10">
        <f>+SUM(CQ6:CQ21)</f>
        <v>0</v>
      </c>
      <c r="CR23" s="10">
        <f>+SUM(CP23:CQ23)</f>
        <v>0</v>
      </c>
      <c r="CU23" s="10">
        <f>+SUM(CU6:CU21)</f>
        <v>0</v>
      </c>
      <c r="CV23" s="10">
        <f>+SUM(CV6:CV21)</f>
        <v>0</v>
      </c>
      <c r="CW23" s="10">
        <f>+SUM(CU23:CV23)</f>
        <v>0</v>
      </c>
      <c r="CZ23" s="10">
        <f>+SUM(CZ6:CZ21)</f>
        <v>0</v>
      </c>
      <c r="DA23" s="10">
        <f>+SUM(DA6:DA21)</f>
        <v>0</v>
      </c>
      <c r="DB23" s="10">
        <f>+SUM(CZ23:DA23)</f>
        <v>0</v>
      </c>
      <c r="DE23" s="10">
        <f>+SUM(DE6:DE21)</f>
        <v>0</v>
      </c>
      <c r="DF23" s="10">
        <f>+SUM(DF6:DF21)</f>
        <v>0</v>
      </c>
      <c r="DG23" s="10">
        <f>+SUM(DE23:DF23)</f>
        <v>0</v>
      </c>
      <c r="DJ23" s="10">
        <f>+SUM(DJ6:DJ21)</f>
        <v>0</v>
      </c>
      <c r="DK23" s="10">
        <f>+SUM(DK6:DK21)</f>
        <v>0</v>
      </c>
      <c r="DL23" s="10">
        <f>+SUM(DJ23:DK23)</f>
        <v>0</v>
      </c>
      <c r="DO23" s="10">
        <f>+SUM(DO6:DO21)</f>
        <v>0</v>
      </c>
      <c r="DP23" s="10">
        <f>+SUM(DP6:DP21)</f>
        <v>0</v>
      </c>
      <c r="DQ23" s="10">
        <f>+SUM(DO23:DP23)</f>
        <v>0</v>
      </c>
      <c r="DT23" s="10">
        <f>+SUM(DT6:DT21)</f>
        <v>0</v>
      </c>
      <c r="DU23" s="10">
        <f>+SUM(DU6:DU21)</f>
        <v>0</v>
      </c>
      <c r="DV23" s="10">
        <f>+SUM(DT23:DU23)</f>
        <v>0</v>
      </c>
      <c r="DY23" s="10">
        <f>+SUM(DY6:DY21)</f>
        <v>0</v>
      </c>
      <c r="DZ23" s="10">
        <f>+SUM(DZ6:DZ21)</f>
        <v>0</v>
      </c>
      <c r="EA23" s="10">
        <f>+SUM(DY23:DZ23)</f>
        <v>0</v>
      </c>
      <c r="ED23" s="10">
        <f>+SUM(ED6:ED21)</f>
        <v>0</v>
      </c>
      <c r="EE23" s="10">
        <f>+SUM(EE6:EE21)</f>
        <v>0</v>
      </c>
      <c r="EF23" s="10">
        <f>+SUM(ED23:EE23)</f>
        <v>0</v>
      </c>
      <c r="EI23" s="10">
        <f>+SUM(EI6:EI21)</f>
        <v>0</v>
      </c>
      <c r="EJ23" s="10">
        <f>+SUM(EJ6:EJ21)</f>
        <v>0</v>
      </c>
      <c r="EK23" s="10">
        <f>+SUM(EI23:EJ23)</f>
        <v>0</v>
      </c>
      <c r="EN23" s="10">
        <f>+SUM(EN6:EN21)</f>
        <v>66</v>
      </c>
      <c r="EO23" s="10">
        <f>+SUM(EO6:EO21)</f>
        <v>16</v>
      </c>
      <c r="EP23" s="10">
        <f>+SUM(EN23:EO23)</f>
        <v>82</v>
      </c>
      <c r="ES23" s="10">
        <f>+SUM(ES6:ES21)</f>
        <v>0</v>
      </c>
      <c r="ET23" s="10">
        <f>+SUM(ET6:ET21)</f>
        <v>0</v>
      </c>
      <c r="EU23" s="10">
        <f>+SUM(ES23:ET23)</f>
        <v>0</v>
      </c>
      <c r="EX23" s="10">
        <f>+SUM(EX6:EX21)</f>
        <v>0</v>
      </c>
      <c r="EY23" s="10">
        <f>+SUM(EY6:EY21)</f>
        <v>0</v>
      </c>
      <c r="EZ23" s="10">
        <f>+SUM(EX23:EY23)</f>
        <v>0</v>
      </c>
      <c r="FC23" s="10">
        <f>+SUM(FC6:FC21)</f>
        <v>0</v>
      </c>
      <c r="FD23" s="10">
        <f>+SUM(FD6:FD21)</f>
        <v>0</v>
      </c>
      <c r="FE23" s="10">
        <f>+SUM(FC23:FD23)</f>
        <v>0</v>
      </c>
      <c r="FH23" s="10">
        <f>+SUM(FH6:FH21)</f>
        <v>0</v>
      </c>
      <c r="FI23" s="10">
        <f>+SUM(FI6:FI21)</f>
        <v>0</v>
      </c>
      <c r="FJ23" s="10">
        <f>+SUM(FH23:FI23)</f>
        <v>0</v>
      </c>
      <c r="FM23" s="10">
        <f>+SUM(FM6:FM21)</f>
        <v>0</v>
      </c>
      <c r="FN23" s="10">
        <f>+SUM(FN6:FN21)</f>
        <v>0</v>
      </c>
      <c r="FO23" s="10">
        <f>+SUM(FM23:FN23)</f>
        <v>0</v>
      </c>
      <c r="FR23" s="10">
        <f>+SUM(FR6:FR21)</f>
        <v>0</v>
      </c>
      <c r="FS23" s="10">
        <f>+SUM(FS6:FS21)</f>
        <v>0</v>
      </c>
      <c r="FT23" s="10">
        <f>+SUM(FR23:FS23)</f>
        <v>0</v>
      </c>
    </row>
    <row r="24" spans="1:177" s="1" customFormat="1" ht="47.25" customHeight="1">
      <c r="A24" s="84" t="s">
        <v>6</v>
      </c>
      <c r="B24" s="84"/>
      <c r="D24" s="10">
        <f>+SUM(D6:D14)</f>
        <v>84.1</v>
      </c>
      <c r="E24" s="10">
        <f>+SUM(E6:E14)</f>
        <v>23</v>
      </c>
      <c r="F24" s="10">
        <f>+SUM(D24:E24)</f>
        <v>107.1</v>
      </c>
      <c r="G24" s="11">
        <f>+F24/$F$23</f>
        <v>0.71830985915492962</v>
      </c>
      <c r="I24" s="10">
        <f>+SUM(I6:I14)</f>
        <v>18.5</v>
      </c>
      <c r="J24" s="10">
        <f>+SUM(J6:J14)</f>
        <v>6</v>
      </c>
      <c r="K24" s="10">
        <f>+SUM(I24:J24)</f>
        <v>24.5</v>
      </c>
      <c r="L24" s="11">
        <f>+K24/$K$23</f>
        <v>0.71014492753623193</v>
      </c>
      <c r="N24" s="10">
        <f>+SUM(N6:N14)</f>
        <v>0</v>
      </c>
      <c r="O24" s="10">
        <f>+SUM(O6:O14)</f>
        <v>0</v>
      </c>
      <c r="P24" s="10">
        <f>+SUM(N24:O24)</f>
        <v>0</v>
      </c>
      <c r="Q24" s="11">
        <f>+P24/$K$23</f>
        <v>0</v>
      </c>
      <c r="S24" s="10">
        <f>+SUM(S6:S14)</f>
        <v>0</v>
      </c>
      <c r="T24" s="10">
        <f>+SUM(T6:T14)</f>
        <v>0</v>
      </c>
      <c r="U24" s="10">
        <f>+SUM(S24:T24)</f>
        <v>0</v>
      </c>
      <c r="V24" s="11">
        <f>+U24/$K$23</f>
        <v>0</v>
      </c>
      <c r="X24" s="10">
        <f>+SUM(X6:X14)</f>
        <v>0</v>
      </c>
      <c r="Y24" s="10">
        <f>+SUM(Y6:Y14)</f>
        <v>0</v>
      </c>
      <c r="Z24" s="10">
        <f>+SUM(X24:Y24)</f>
        <v>0</v>
      </c>
      <c r="AA24" s="11">
        <f>+Z24/$K$23</f>
        <v>0</v>
      </c>
      <c r="AC24" s="10">
        <f>+SUM(AC6:AC14)</f>
        <v>0</v>
      </c>
      <c r="AD24" s="10">
        <f>+SUM(AD6:AD14)</f>
        <v>0</v>
      </c>
      <c r="AE24" s="10">
        <f>+SUM(AC24:AD24)</f>
        <v>0</v>
      </c>
      <c r="AF24" s="11">
        <f>+AE24/$K$23</f>
        <v>0</v>
      </c>
      <c r="AH24" s="10">
        <f>+SUM(AH6:AH14)</f>
        <v>0</v>
      </c>
      <c r="AI24" s="10">
        <f>+SUM(AI6:AI14)</f>
        <v>0</v>
      </c>
      <c r="AJ24" s="10">
        <f>+SUM(AH24:AI24)</f>
        <v>0</v>
      </c>
      <c r="AK24" s="11">
        <f>+AJ24/$K$23</f>
        <v>0</v>
      </c>
      <c r="AM24" s="10">
        <f>+SUM(AM6:AM14)</f>
        <v>21.6</v>
      </c>
      <c r="AN24" s="10">
        <f>+SUM(AN6:AN14)</f>
        <v>5</v>
      </c>
      <c r="AO24" s="10">
        <f>+SUM(AM24:AN24)</f>
        <v>26.6</v>
      </c>
      <c r="AP24" s="11">
        <f>+AO24/$K$23</f>
        <v>0.77101449275362322</v>
      </c>
      <c r="AR24" s="10">
        <f>+SUM(AR6:AR14)</f>
        <v>0</v>
      </c>
      <c r="AS24" s="10">
        <f>+SUM(AS6:AS14)</f>
        <v>0</v>
      </c>
      <c r="AT24" s="10">
        <f>+SUM(AR24:AS24)</f>
        <v>0</v>
      </c>
      <c r="AU24" s="11">
        <f>+AT24/$K$23</f>
        <v>0</v>
      </c>
      <c r="AW24" s="10">
        <f>+SUM(AW6:AW14)</f>
        <v>0</v>
      </c>
      <c r="AX24" s="10">
        <f>+SUM(AX6:AX14)</f>
        <v>0</v>
      </c>
      <c r="AY24" s="10">
        <f>+SUM(AW24:AX24)</f>
        <v>0</v>
      </c>
      <c r="AZ24" s="11">
        <f>+AY24/$K$23</f>
        <v>0</v>
      </c>
      <c r="BB24" s="10">
        <f>+SUM(BB6:BB14)</f>
        <v>0</v>
      </c>
      <c r="BC24" s="10">
        <f>+SUM(BC6:BC14)</f>
        <v>0</v>
      </c>
      <c r="BD24" s="10">
        <f>+SUM(BB24:BC24)</f>
        <v>0</v>
      </c>
      <c r="BE24" s="11">
        <f>+BD24/$K$23</f>
        <v>0</v>
      </c>
      <c r="BG24" s="10">
        <f>+SUM(BG6:BG14)</f>
        <v>0</v>
      </c>
      <c r="BH24" s="10">
        <f>+SUM(BH6:BH14)</f>
        <v>0</v>
      </c>
      <c r="BI24" s="10">
        <f>+SUM(BG24:BH24)</f>
        <v>0</v>
      </c>
      <c r="BJ24" s="11">
        <f>+BI24/$K$23</f>
        <v>0</v>
      </c>
      <c r="BL24" s="10">
        <f>+SUM(BL6:BL14)</f>
        <v>0</v>
      </c>
      <c r="BM24" s="10">
        <f>+SUM(BM6:BM14)</f>
        <v>0</v>
      </c>
      <c r="BN24" s="10">
        <f>+SUM(BL24:BM24)</f>
        <v>0</v>
      </c>
      <c r="BO24" s="11">
        <f>+BN24/$K$23</f>
        <v>0</v>
      </c>
      <c r="BQ24" s="10">
        <f>+SUM(BQ6:BQ14)</f>
        <v>0</v>
      </c>
      <c r="BR24" s="10">
        <f>+SUM(BR6:BR14)</f>
        <v>0</v>
      </c>
      <c r="BS24" s="10">
        <f>+SUM(BQ24:BR24)</f>
        <v>0</v>
      </c>
      <c r="BT24" s="11">
        <f>+BS24/$K$23</f>
        <v>0</v>
      </c>
      <c r="BV24" s="10">
        <f>+SUM(BV6:BV14)</f>
        <v>0</v>
      </c>
      <c r="BW24" s="10">
        <f>+SUM(BW6:BW14)</f>
        <v>0</v>
      </c>
      <c r="BX24" s="10">
        <f>+SUM(BV24:BW24)</f>
        <v>0</v>
      </c>
      <c r="BY24" s="11">
        <f>+BX24/$K$23</f>
        <v>0</v>
      </c>
      <c r="CA24" s="10">
        <f>+SUM(CA6:CA14)</f>
        <v>0</v>
      </c>
      <c r="CB24" s="10">
        <f>+SUM(CB6:CB14)</f>
        <v>0</v>
      </c>
      <c r="CC24" s="10">
        <f>+SUM(CA24:CB24)</f>
        <v>0</v>
      </c>
      <c r="CD24" s="11">
        <f>+CC24/$K$23</f>
        <v>0</v>
      </c>
      <c r="CF24" s="10">
        <f>+SUM(CF6:CF14)</f>
        <v>0</v>
      </c>
      <c r="CG24" s="10">
        <f>+SUM(CG6:CG14)</f>
        <v>0</v>
      </c>
      <c r="CH24" s="10">
        <f>+SUM(CF24:CG24)</f>
        <v>0</v>
      </c>
      <c r="CI24" s="11">
        <f>+CH24/$K$23</f>
        <v>0</v>
      </c>
      <c r="CK24" s="10">
        <f>+SUM(CK6:CK14)</f>
        <v>0</v>
      </c>
      <c r="CL24" s="10">
        <f>+SUM(CL6:CL14)</f>
        <v>0</v>
      </c>
      <c r="CM24" s="10">
        <f>+SUM(CK24:CL24)</f>
        <v>0</v>
      </c>
      <c r="CN24" s="11">
        <f>+CM24/$K$23</f>
        <v>0</v>
      </c>
      <c r="CP24" s="10">
        <f>+SUM(CP6:CP14)</f>
        <v>0</v>
      </c>
      <c r="CQ24" s="10">
        <f>+SUM(CQ6:CQ14)</f>
        <v>0</v>
      </c>
      <c r="CR24" s="10">
        <f>+SUM(CP24:CQ24)</f>
        <v>0</v>
      </c>
      <c r="CS24" s="11">
        <f>+CR24/$K$23</f>
        <v>0</v>
      </c>
      <c r="CU24" s="10">
        <f>+SUM(CU6:CU14)</f>
        <v>0</v>
      </c>
      <c r="CV24" s="10">
        <f>+SUM(CV6:CV14)</f>
        <v>0</v>
      </c>
      <c r="CW24" s="10">
        <f>+SUM(CU24:CV24)</f>
        <v>0</v>
      </c>
      <c r="CX24" s="11">
        <f>+CW24/$K$23</f>
        <v>0</v>
      </c>
      <c r="CZ24" s="10">
        <f>+SUM(CZ6:CZ14)</f>
        <v>0</v>
      </c>
      <c r="DA24" s="10">
        <f>+SUM(DA6:DA14)</f>
        <v>0</v>
      </c>
      <c r="DB24" s="10">
        <f>+SUM(CZ24:DA24)</f>
        <v>0</v>
      </c>
      <c r="DC24" s="11">
        <f>+DB24/$K$23</f>
        <v>0</v>
      </c>
      <c r="DE24" s="10">
        <f>+SUM(DE6:DE14)</f>
        <v>0</v>
      </c>
      <c r="DF24" s="10">
        <f>+SUM(DF6:DF14)</f>
        <v>0</v>
      </c>
      <c r="DG24" s="10">
        <f>+SUM(DE24:DF24)</f>
        <v>0</v>
      </c>
      <c r="DH24" s="11">
        <f>+DG24/$K$23</f>
        <v>0</v>
      </c>
      <c r="DJ24" s="10">
        <f>+SUM(DJ6:DJ14)</f>
        <v>0</v>
      </c>
      <c r="DK24" s="10">
        <f>+SUM(DK6:DK14)</f>
        <v>0</v>
      </c>
      <c r="DL24" s="10">
        <f>+SUM(DJ24:DK24)</f>
        <v>0</v>
      </c>
      <c r="DM24" s="11">
        <f>+DL24/$K$23</f>
        <v>0</v>
      </c>
      <c r="DO24" s="10">
        <f>+SUM(DO6:DO14)</f>
        <v>0</v>
      </c>
      <c r="DP24" s="10">
        <f>+SUM(DP6:DP14)</f>
        <v>0</v>
      </c>
      <c r="DQ24" s="10">
        <f>+SUM(DO24:DP24)</f>
        <v>0</v>
      </c>
      <c r="DR24" s="11">
        <f>+DQ24/$K$23</f>
        <v>0</v>
      </c>
      <c r="DT24" s="10">
        <f>+SUM(DT6:DT14)</f>
        <v>0</v>
      </c>
      <c r="DU24" s="10">
        <f>+SUM(DU6:DU14)</f>
        <v>0</v>
      </c>
      <c r="DV24" s="10">
        <f>+SUM(DT24:DU24)</f>
        <v>0</v>
      </c>
      <c r="DW24" s="11">
        <f>+DV24/$K$23</f>
        <v>0</v>
      </c>
      <c r="DY24" s="10">
        <f>+SUM(DY6:DY14)</f>
        <v>0</v>
      </c>
      <c r="DZ24" s="10">
        <f>+SUM(DZ6:DZ14)</f>
        <v>0</v>
      </c>
      <c r="EA24" s="10">
        <f>+SUM(DY24:DZ24)</f>
        <v>0</v>
      </c>
      <c r="EB24" s="11">
        <f>+EA24/$K$23</f>
        <v>0</v>
      </c>
      <c r="ED24" s="10">
        <f>+SUM(ED6:ED14)</f>
        <v>0</v>
      </c>
      <c r="EE24" s="10">
        <f>+SUM(EE6:EE14)</f>
        <v>0</v>
      </c>
      <c r="EF24" s="10">
        <f>+SUM(ED24:EE24)</f>
        <v>0</v>
      </c>
      <c r="EG24" s="11">
        <f>+EF24/$K$23</f>
        <v>0</v>
      </c>
      <c r="EI24" s="10">
        <f>+SUM(EI6:EI14)</f>
        <v>0</v>
      </c>
      <c r="EJ24" s="10">
        <f>+SUM(EJ6:EJ14)</f>
        <v>0</v>
      </c>
      <c r="EK24" s="10">
        <f>+SUM(EI24:EJ24)</f>
        <v>0</v>
      </c>
      <c r="EL24" s="11">
        <f>+EK24/$K$23</f>
        <v>0</v>
      </c>
      <c r="EN24" s="10">
        <f>+SUM(EN6:EN14)</f>
        <v>44</v>
      </c>
      <c r="EO24" s="10">
        <f>+SUM(EO6:EO14)</f>
        <v>12</v>
      </c>
      <c r="EP24" s="10">
        <f>+SUM(EN24:EO24)</f>
        <v>56</v>
      </c>
      <c r="EQ24" s="11">
        <f>+EP24/$K$23</f>
        <v>1.6231884057971016</v>
      </c>
      <c r="ES24" s="10">
        <f>+SUM(ES6:ES14)</f>
        <v>0</v>
      </c>
      <c r="ET24" s="10">
        <f>+SUM(ET6:ET14)</f>
        <v>0</v>
      </c>
      <c r="EU24" s="10">
        <f>+SUM(ES24:ET24)</f>
        <v>0</v>
      </c>
      <c r="EV24" s="11">
        <f>+EU24/$K$23</f>
        <v>0</v>
      </c>
      <c r="EX24" s="10">
        <f>+SUM(EX6:EX14)</f>
        <v>0</v>
      </c>
      <c r="EY24" s="10">
        <f>+SUM(EY6:EY14)</f>
        <v>0</v>
      </c>
      <c r="EZ24" s="10">
        <f>+SUM(EX24:EY24)</f>
        <v>0</v>
      </c>
      <c r="FA24" s="11">
        <f>+EZ24/$K$23</f>
        <v>0</v>
      </c>
      <c r="FC24" s="10">
        <f>+SUM(FC6:FC14)</f>
        <v>0</v>
      </c>
      <c r="FD24" s="10">
        <f>+SUM(FD6:FD14)</f>
        <v>0</v>
      </c>
      <c r="FE24" s="10">
        <f>+SUM(FC24:FD24)</f>
        <v>0</v>
      </c>
      <c r="FF24" s="11">
        <f>+FE24/$K$23</f>
        <v>0</v>
      </c>
      <c r="FH24" s="10">
        <f>+SUM(FH6:FH14)</f>
        <v>0</v>
      </c>
      <c r="FI24" s="10">
        <f>+SUM(FI6:FI14)</f>
        <v>0</v>
      </c>
      <c r="FJ24" s="10">
        <f>+SUM(FH24:FI24)</f>
        <v>0</v>
      </c>
      <c r="FK24" s="11">
        <f>+FJ24/$K$23</f>
        <v>0</v>
      </c>
      <c r="FM24" s="10">
        <f>+SUM(FM6:FM14)</f>
        <v>0</v>
      </c>
      <c r="FN24" s="10">
        <f>+SUM(FN6:FN14)</f>
        <v>0</v>
      </c>
      <c r="FO24" s="10">
        <f>+SUM(FM24:FN24)</f>
        <v>0</v>
      </c>
      <c r="FP24" s="11">
        <f>+FO24/$K$23</f>
        <v>0</v>
      </c>
      <c r="FR24" s="10">
        <f>+SUM(FR6:FR14)</f>
        <v>0</v>
      </c>
      <c r="FS24" s="10">
        <f>+SUM(FS6:FS14)</f>
        <v>0</v>
      </c>
      <c r="FT24" s="10">
        <f>+SUM(FR24:FS24)</f>
        <v>0</v>
      </c>
      <c r="FU24" s="11">
        <f>+FT24/$K$23</f>
        <v>0</v>
      </c>
    </row>
    <row r="25" spans="1:177" s="1" customFormat="1" ht="47.25" customHeight="1">
      <c r="A25" s="84" t="s">
        <v>7</v>
      </c>
      <c r="B25" s="84"/>
      <c r="D25" s="10">
        <f>+SUM(D6:D10)</f>
        <v>56</v>
      </c>
      <c r="E25" s="10">
        <f>+SUM(E6:E10)</f>
        <v>12</v>
      </c>
      <c r="F25" s="10">
        <f>+SUM(D25:E25)</f>
        <v>68</v>
      </c>
      <c r="G25" s="11">
        <f>+F25/$F$23</f>
        <v>0.45606975184439974</v>
      </c>
      <c r="I25" s="10">
        <f>+SUM(I6:I10)</f>
        <v>12.5</v>
      </c>
      <c r="J25" s="10">
        <f>+SUM(J6:J10)</f>
        <v>3</v>
      </c>
      <c r="K25" s="10">
        <f>+SUM(I25:J25)</f>
        <v>15.5</v>
      </c>
      <c r="L25" s="11">
        <f>+K25/$K$23</f>
        <v>0.44927536231884058</v>
      </c>
      <c r="N25" s="10">
        <f>+SUM(N6:N10)</f>
        <v>0</v>
      </c>
      <c r="O25" s="10">
        <f>+SUM(O6:O10)</f>
        <v>0</v>
      </c>
      <c r="P25" s="10">
        <f>+SUM(N25:O25)</f>
        <v>0</v>
      </c>
      <c r="Q25" s="11">
        <f>+P25/$K$23</f>
        <v>0</v>
      </c>
      <c r="S25" s="10">
        <f>+SUM(S6:S10)</f>
        <v>0</v>
      </c>
      <c r="T25" s="10">
        <f>+SUM(T6:T10)</f>
        <v>0</v>
      </c>
      <c r="U25" s="10">
        <f>+SUM(S25:T25)</f>
        <v>0</v>
      </c>
      <c r="V25" s="11">
        <f>+U25/$K$23</f>
        <v>0</v>
      </c>
      <c r="X25" s="10">
        <f>+SUM(X6:X10)</f>
        <v>0</v>
      </c>
      <c r="Y25" s="10">
        <f>+SUM(Y6:Y10)</f>
        <v>0</v>
      </c>
      <c r="Z25" s="10">
        <f>+SUM(X25:Y25)</f>
        <v>0</v>
      </c>
      <c r="AA25" s="11">
        <f>+Z25/$K$23</f>
        <v>0</v>
      </c>
      <c r="AC25" s="10">
        <f>+SUM(AC6:AC10)</f>
        <v>0</v>
      </c>
      <c r="AD25" s="10">
        <f>+SUM(AD6:AD10)</f>
        <v>0</v>
      </c>
      <c r="AE25" s="10">
        <f>+SUM(AC25:AD25)</f>
        <v>0</v>
      </c>
      <c r="AF25" s="11">
        <f>+AE25/$K$23</f>
        <v>0</v>
      </c>
      <c r="AH25" s="10">
        <f>+SUM(AH6:AH10)</f>
        <v>0</v>
      </c>
      <c r="AI25" s="10">
        <f>+SUM(AI6:AI10)</f>
        <v>0</v>
      </c>
      <c r="AJ25" s="10">
        <f>+SUM(AH25:AI25)</f>
        <v>0</v>
      </c>
      <c r="AK25" s="11">
        <f>+AJ25/$K$23</f>
        <v>0</v>
      </c>
      <c r="AM25" s="10">
        <f>+SUM(AM6:AM10)</f>
        <v>10.5</v>
      </c>
      <c r="AN25" s="10">
        <f>+SUM(AN6:AN10)</f>
        <v>1</v>
      </c>
      <c r="AO25" s="10">
        <f>+SUM(AM25:AN25)</f>
        <v>11.5</v>
      </c>
      <c r="AP25" s="11">
        <f>+AO25/$K$23</f>
        <v>0.33333333333333331</v>
      </c>
      <c r="AR25" s="10">
        <f>+SUM(AR6:AR10)</f>
        <v>0</v>
      </c>
      <c r="AS25" s="10">
        <f>+SUM(AS6:AS10)</f>
        <v>0</v>
      </c>
      <c r="AT25" s="10">
        <f>+SUM(AR25:AS25)</f>
        <v>0</v>
      </c>
      <c r="AU25" s="11">
        <f>+AT25/$K$23</f>
        <v>0</v>
      </c>
      <c r="AW25" s="10">
        <f>+SUM(AW6:AW10)</f>
        <v>0</v>
      </c>
      <c r="AX25" s="10">
        <f>+SUM(AX6:AX10)</f>
        <v>0</v>
      </c>
      <c r="AY25" s="10">
        <f>+SUM(AW25:AX25)</f>
        <v>0</v>
      </c>
      <c r="AZ25" s="11">
        <f>+AY25/$K$23</f>
        <v>0</v>
      </c>
      <c r="BB25" s="10">
        <f>+SUM(BB6:BB10)</f>
        <v>0</v>
      </c>
      <c r="BC25" s="10">
        <f>+SUM(BC6:BC10)</f>
        <v>0</v>
      </c>
      <c r="BD25" s="10">
        <f>+SUM(BB25:BC25)</f>
        <v>0</v>
      </c>
      <c r="BE25" s="11">
        <f>+BD25/$K$23</f>
        <v>0</v>
      </c>
      <c r="BG25" s="10">
        <f>+SUM(BG6:BG10)</f>
        <v>0</v>
      </c>
      <c r="BH25" s="10">
        <f>+SUM(BH6:BH10)</f>
        <v>0</v>
      </c>
      <c r="BI25" s="10">
        <f>+SUM(BG25:BH25)</f>
        <v>0</v>
      </c>
      <c r="BJ25" s="11">
        <f>+BI25/$K$23</f>
        <v>0</v>
      </c>
      <c r="BL25" s="10">
        <f>+SUM(BL6:BL10)</f>
        <v>0</v>
      </c>
      <c r="BM25" s="10">
        <f>+SUM(BM6:BM10)</f>
        <v>0</v>
      </c>
      <c r="BN25" s="10">
        <f>+SUM(BL25:BM25)</f>
        <v>0</v>
      </c>
      <c r="BO25" s="11">
        <f>+BN25/$K$23</f>
        <v>0</v>
      </c>
      <c r="BQ25" s="10">
        <f>+SUM(BQ6:BQ10)</f>
        <v>0</v>
      </c>
      <c r="BR25" s="10">
        <f>+SUM(BR6:BR10)</f>
        <v>0</v>
      </c>
      <c r="BS25" s="10">
        <f>+SUM(BQ25:BR25)</f>
        <v>0</v>
      </c>
      <c r="BT25" s="11">
        <f>+BS25/$K$23</f>
        <v>0</v>
      </c>
      <c r="BV25" s="10">
        <f>+SUM(BV6:BV10)</f>
        <v>0</v>
      </c>
      <c r="BW25" s="10">
        <f>+SUM(BW6:BW10)</f>
        <v>0</v>
      </c>
      <c r="BX25" s="10">
        <f>+SUM(BV25:BW25)</f>
        <v>0</v>
      </c>
      <c r="BY25" s="11">
        <f>+BX25/$K$23</f>
        <v>0</v>
      </c>
      <c r="CA25" s="10">
        <f>+SUM(CA6:CA10)</f>
        <v>0</v>
      </c>
      <c r="CB25" s="10">
        <f>+SUM(CB6:CB10)</f>
        <v>0</v>
      </c>
      <c r="CC25" s="10">
        <f>+SUM(CA25:CB25)</f>
        <v>0</v>
      </c>
      <c r="CD25" s="11">
        <f>+CC25/$K$23</f>
        <v>0</v>
      </c>
      <c r="CF25" s="10">
        <f>+SUM(CF6:CF10)</f>
        <v>0</v>
      </c>
      <c r="CG25" s="10">
        <f>+SUM(CG6:CG10)</f>
        <v>0</v>
      </c>
      <c r="CH25" s="10">
        <f>+SUM(CF25:CG25)</f>
        <v>0</v>
      </c>
      <c r="CI25" s="11">
        <f>+CH25/$K$23</f>
        <v>0</v>
      </c>
      <c r="CK25" s="10">
        <f>+SUM(CK6:CK10)</f>
        <v>0</v>
      </c>
      <c r="CL25" s="10">
        <f>+SUM(CL6:CL10)</f>
        <v>0</v>
      </c>
      <c r="CM25" s="10">
        <f>+SUM(CK25:CL25)</f>
        <v>0</v>
      </c>
      <c r="CN25" s="11">
        <f>+CM25/$K$23</f>
        <v>0</v>
      </c>
      <c r="CP25" s="10">
        <f>+SUM(CP6:CP10)</f>
        <v>0</v>
      </c>
      <c r="CQ25" s="10">
        <f>+SUM(CQ6:CQ10)</f>
        <v>0</v>
      </c>
      <c r="CR25" s="10">
        <f>+SUM(CP25:CQ25)</f>
        <v>0</v>
      </c>
      <c r="CS25" s="11">
        <f>+CR25/$K$23</f>
        <v>0</v>
      </c>
      <c r="CU25" s="10">
        <f>+SUM(CU6:CU10)</f>
        <v>0</v>
      </c>
      <c r="CV25" s="10">
        <f>+SUM(CV6:CV10)</f>
        <v>0</v>
      </c>
      <c r="CW25" s="10">
        <f>+SUM(CU25:CV25)</f>
        <v>0</v>
      </c>
      <c r="CX25" s="11">
        <f>+CW25/$K$23</f>
        <v>0</v>
      </c>
      <c r="CZ25" s="10">
        <f>+SUM(CZ6:CZ10)</f>
        <v>0</v>
      </c>
      <c r="DA25" s="10">
        <f>+SUM(DA6:DA10)</f>
        <v>0</v>
      </c>
      <c r="DB25" s="10">
        <f>+SUM(CZ25:DA25)</f>
        <v>0</v>
      </c>
      <c r="DC25" s="11">
        <f>+DB25/$K$23</f>
        <v>0</v>
      </c>
      <c r="DE25" s="10">
        <f>+SUM(DE6:DE10)</f>
        <v>0</v>
      </c>
      <c r="DF25" s="10">
        <f>+SUM(DF6:DF10)</f>
        <v>0</v>
      </c>
      <c r="DG25" s="10">
        <f>+SUM(DE25:DF25)</f>
        <v>0</v>
      </c>
      <c r="DH25" s="11">
        <f>+DG25/$K$23</f>
        <v>0</v>
      </c>
      <c r="DJ25" s="10">
        <f>+SUM(DJ6:DJ10)</f>
        <v>0</v>
      </c>
      <c r="DK25" s="10">
        <f>+SUM(DK6:DK10)</f>
        <v>0</v>
      </c>
      <c r="DL25" s="10">
        <f>+SUM(DJ25:DK25)</f>
        <v>0</v>
      </c>
      <c r="DM25" s="11">
        <f>+DL25/$K$23</f>
        <v>0</v>
      </c>
      <c r="DO25" s="10">
        <f>+SUM(DO6:DO10)</f>
        <v>0</v>
      </c>
      <c r="DP25" s="10">
        <f>+SUM(DP6:DP10)</f>
        <v>0</v>
      </c>
      <c r="DQ25" s="10">
        <f>+SUM(DO25:DP25)</f>
        <v>0</v>
      </c>
      <c r="DR25" s="11">
        <f>+DQ25/$K$23</f>
        <v>0</v>
      </c>
      <c r="DT25" s="10">
        <f>+SUM(DT6:DT10)</f>
        <v>0</v>
      </c>
      <c r="DU25" s="10">
        <f>+SUM(DU6:DU10)</f>
        <v>0</v>
      </c>
      <c r="DV25" s="10">
        <f>+SUM(DT25:DU25)</f>
        <v>0</v>
      </c>
      <c r="DW25" s="11">
        <f>+DV25/$K$23</f>
        <v>0</v>
      </c>
      <c r="DY25" s="10">
        <f>+SUM(DY6:DY10)</f>
        <v>0</v>
      </c>
      <c r="DZ25" s="10">
        <f>+SUM(DZ6:DZ10)</f>
        <v>0</v>
      </c>
      <c r="EA25" s="10">
        <f>+SUM(DY25:DZ25)</f>
        <v>0</v>
      </c>
      <c r="EB25" s="11">
        <f>+EA25/$K$23</f>
        <v>0</v>
      </c>
      <c r="ED25" s="10">
        <f>+SUM(ED6:ED10)</f>
        <v>0</v>
      </c>
      <c r="EE25" s="10">
        <f>+SUM(EE6:EE10)</f>
        <v>0</v>
      </c>
      <c r="EF25" s="10">
        <f>+SUM(ED25:EE25)</f>
        <v>0</v>
      </c>
      <c r="EG25" s="11">
        <f>+EF25/$K$23</f>
        <v>0</v>
      </c>
      <c r="EI25" s="10">
        <f>+SUM(EI6:EI10)</f>
        <v>0</v>
      </c>
      <c r="EJ25" s="10">
        <f>+SUM(EJ6:EJ10)</f>
        <v>0</v>
      </c>
      <c r="EK25" s="10">
        <f>+SUM(EI25:EJ25)</f>
        <v>0</v>
      </c>
      <c r="EL25" s="11">
        <f>+EK25/$K$23</f>
        <v>0</v>
      </c>
      <c r="EN25" s="10">
        <f>+SUM(EN6:EN10)</f>
        <v>33</v>
      </c>
      <c r="EO25" s="10">
        <f>+SUM(EO6:EO10)</f>
        <v>8</v>
      </c>
      <c r="EP25" s="10">
        <f>+SUM(EN25:EO25)</f>
        <v>41</v>
      </c>
      <c r="EQ25" s="11">
        <f>+EP25/$K$23</f>
        <v>1.1884057971014492</v>
      </c>
      <c r="ES25" s="10">
        <f>+SUM(ES6:ES10)</f>
        <v>0</v>
      </c>
      <c r="ET25" s="10">
        <f>+SUM(ET6:ET10)</f>
        <v>0</v>
      </c>
      <c r="EU25" s="10">
        <f>+SUM(ES25:ET25)</f>
        <v>0</v>
      </c>
      <c r="EV25" s="11">
        <f>+EU25/$K$23</f>
        <v>0</v>
      </c>
      <c r="EX25" s="10">
        <f>+SUM(EX6:EX10)</f>
        <v>0</v>
      </c>
      <c r="EY25" s="10">
        <f>+SUM(EY6:EY10)</f>
        <v>0</v>
      </c>
      <c r="EZ25" s="10">
        <f>+SUM(EX25:EY25)</f>
        <v>0</v>
      </c>
      <c r="FA25" s="11">
        <f>+EZ25/$K$23</f>
        <v>0</v>
      </c>
      <c r="FC25" s="10">
        <f>+SUM(FC6:FC10)</f>
        <v>0</v>
      </c>
      <c r="FD25" s="10">
        <f>+SUM(FD6:FD10)</f>
        <v>0</v>
      </c>
      <c r="FE25" s="10">
        <f>+SUM(FC25:FD25)</f>
        <v>0</v>
      </c>
      <c r="FF25" s="11">
        <f>+FE25/$K$23</f>
        <v>0</v>
      </c>
      <c r="FH25" s="10">
        <f>+SUM(FH6:FH10)</f>
        <v>0</v>
      </c>
      <c r="FI25" s="10">
        <f>+SUM(FI6:FI10)</f>
        <v>0</v>
      </c>
      <c r="FJ25" s="10">
        <f>+SUM(FH25:FI25)</f>
        <v>0</v>
      </c>
      <c r="FK25" s="11">
        <f>+FJ25/$K$23</f>
        <v>0</v>
      </c>
      <c r="FM25" s="10">
        <f>+SUM(FM6:FM10)</f>
        <v>0</v>
      </c>
      <c r="FN25" s="10">
        <f>+SUM(FN6:FN10)</f>
        <v>0</v>
      </c>
      <c r="FO25" s="10">
        <f>+SUM(FM25:FN25)</f>
        <v>0</v>
      </c>
      <c r="FP25" s="11">
        <f>+FO25/$K$23</f>
        <v>0</v>
      </c>
      <c r="FR25" s="10">
        <f>+SUM(FR6:FR10)</f>
        <v>0</v>
      </c>
      <c r="FS25" s="10">
        <f>+SUM(FS6:FS10)</f>
        <v>0</v>
      </c>
      <c r="FT25" s="10">
        <f>+SUM(FR25:FS25)</f>
        <v>0</v>
      </c>
      <c r="FU25" s="11">
        <f>+FT25/$K$23</f>
        <v>0</v>
      </c>
    </row>
    <row r="26" spans="1:177" s="1" customFormat="1" ht="47.25" customHeight="1">
      <c r="A26" s="84" t="s">
        <v>8</v>
      </c>
      <c r="B26" s="84"/>
      <c r="D26" s="10">
        <f>+SUM(D11:D14)</f>
        <v>28.099999999999998</v>
      </c>
      <c r="E26" s="10">
        <f>+SUM(E11:E14)</f>
        <v>11</v>
      </c>
      <c r="F26" s="10">
        <f>+SUM(D26:E26)</f>
        <v>39.099999999999994</v>
      </c>
      <c r="G26" s="11">
        <f>+F26/$F$23</f>
        <v>0.26224010731052982</v>
      </c>
      <c r="I26" s="10">
        <f>+SUM(I11:I14)</f>
        <v>6</v>
      </c>
      <c r="J26" s="10">
        <f>+SUM(J11:J14)</f>
        <v>3</v>
      </c>
      <c r="K26" s="10">
        <f>+SUM(I26:J26)</f>
        <v>9</v>
      </c>
      <c r="L26" s="11">
        <f>+K26/$K$23</f>
        <v>0.2608695652173913</v>
      </c>
      <c r="N26" s="10">
        <f>+SUM(N11:N14)</f>
        <v>0</v>
      </c>
      <c r="O26" s="10">
        <f>+SUM(O11:O14)</f>
        <v>0</v>
      </c>
      <c r="P26" s="10">
        <f>+SUM(N26:O26)</f>
        <v>0</v>
      </c>
      <c r="Q26" s="11">
        <f>+P26/$K$23</f>
        <v>0</v>
      </c>
      <c r="S26" s="10">
        <f>+SUM(S11:S14)</f>
        <v>0</v>
      </c>
      <c r="T26" s="10">
        <f>+SUM(T11:T14)</f>
        <v>0</v>
      </c>
      <c r="U26" s="10">
        <f>+SUM(S26:T26)</f>
        <v>0</v>
      </c>
      <c r="V26" s="11">
        <f>+U26/$K$23</f>
        <v>0</v>
      </c>
      <c r="X26" s="10">
        <f>+SUM(X11:X14)</f>
        <v>0</v>
      </c>
      <c r="Y26" s="10">
        <f>+SUM(Y11:Y14)</f>
        <v>0</v>
      </c>
      <c r="Z26" s="10">
        <f>+SUM(X26:Y26)</f>
        <v>0</v>
      </c>
      <c r="AA26" s="11">
        <f>+Z26/$K$23</f>
        <v>0</v>
      </c>
      <c r="AC26" s="10">
        <f>+SUM(AC11:AC14)</f>
        <v>0</v>
      </c>
      <c r="AD26" s="10">
        <f>+SUM(AD11:AD14)</f>
        <v>0</v>
      </c>
      <c r="AE26" s="10">
        <f>+SUM(AC26:AD26)</f>
        <v>0</v>
      </c>
      <c r="AF26" s="11">
        <f>+AE26/$K$23</f>
        <v>0</v>
      </c>
      <c r="AH26" s="10">
        <f>+SUM(AH11:AH14)</f>
        <v>0</v>
      </c>
      <c r="AI26" s="10">
        <f>+SUM(AI11:AI14)</f>
        <v>0</v>
      </c>
      <c r="AJ26" s="10">
        <f>+SUM(AH26:AI26)</f>
        <v>0</v>
      </c>
      <c r="AK26" s="11">
        <f>+AJ26/$K$23</f>
        <v>0</v>
      </c>
      <c r="AM26" s="10">
        <f>+SUM(AM11:AM14)</f>
        <v>11.100000000000001</v>
      </c>
      <c r="AN26" s="10">
        <f>+SUM(AN11:AN14)</f>
        <v>4</v>
      </c>
      <c r="AO26" s="10">
        <f>+SUM(AM26:AN26)</f>
        <v>15.100000000000001</v>
      </c>
      <c r="AP26" s="11">
        <f>+AO26/$K$23</f>
        <v>0.4376811594202899</v>
      </c>
      <c r="AR26" s="10">
        <f>+SUM(AR11:AR14)</f>
        <v>0</v>
      </c>
      <c r="AS26" s="10">
        <f>+SUM(AS11:AS14)</f>
        <v>0</v>
      </c>
      <c r="AT26" s="10">
        <f>+SUM(AR26:AS26)</f>
        <v>0</v>
      </c>
      <c r="AU26" s="11">
        <f>+AT26/$K$23</f>
        <v>0</v>
      </c>
      <c r="AW26" s="10">
        <f>+SUM(AW11:AW14)</f>
        <v>0</v>
      </c>
      <c r="AX26" s="10">
        <f>+SUM(AX11:AX14)</f>
        <v>0</v>
      </c>
      <c r="AY26" s="10">
        <f>+SUM(AW26:AX26)</f>
        <v>0</v>
      </c>
      <c r="AZ26" s="11">
        <f>+AY26/$K$23</f>
        <v>0</v>
      </c>
      <c r="BB26" s="10">
        <f>+SUM(BB11:BB14)</f>
        <v>0</v>
      </c>
      <c r="BC26" s="10">
        <f>+SUM(BC11:BC14)</f>
        <v>0</v>
      </c>
      <c r="BD26" s="10">
        <f>+SUM(BB26:BC26)</f>
        <v>0</v>
      </c>
      <c r="BE26" s="11">
        <f>+BD26/$K$23</f>
        <v>0</v>
      </c>
      <c r="BG26" s="10">
        <f>+SUM(BG11:BG14)</f>
        <v>0</v>
      </c>
      <c r="BH26" s="10">
        <f>+SUM(BH11:BH14)</f>
        <v>0</v>
      </c>
      <c r="BI26" s="10">
        <f>+SUM(BG26:BH26)</f>
        <v>0</v>
      </c>
      <c r="BJ26" s="11">
        <f>+BI26/$K$23</f>
        <v>0</v>
      </c>
      <c r="BL26" s="10">
        <f>+SUM(BL11:BL14)</f>
        <v>0</v>
      </c>
      <c r="BM26" s="10">
        <f>+SUM(BM11:BM14)</f>
        <v>0</v>
      </c>
      <c r="BN26" s="10">
        <f>+SUM(BL26:BM26)</f>
        <v>0</v>
      </c>
      <c r="BO26" s="11">
        <f>+BN26/$K$23</f>
        <v>0</v>
      </c>
      <c r="BQ26" s="10">
        <f>+SUM(BQ11:BQ14)</f>
        <v>0</v>
      </c>
      <c r="BR26" s="10">
        <f>+SUM(BR11:BR14)</f>
        <v>0</v>
      </c>
      <c r="BS26" s="10">
        <f>+SUM(BQ26:BR26)</f>
        <v>0</v>
      </c>
      <c r="BT26" s="11">
        <f>+BS26/$K$23</f>
        <v>0</v>
      </c>
      <c r="BV26" s="10">
        <f>+SUM(BV11:BV14)</f>
        <v>0</v>
      </c>
      <c r="BW26" s="10">
        <f>+SUM(BW11:BW14)</f>
        <v>0</v>
      </c>
      <c r="BX26" s="10">
        <f>+SUM(BV26:BW26)</f>
        <v>0</v>
      </c>
      <c r="BY26" s="11">
        <f>+BX26/$K$23</f>
        <v>0</v>
      </c>
      <c r="CA26" s="10">
        <f>+SUM(CA11:CA14)</f>
        <v>0</v>
      </c>
      <c r="CB26" s="10">
        <f>+SUM(CB11:CB14)</f>
        <v>0</v>
      </c>
      <c r="CC26" s="10">
        <f>+SUM(CA26:CB26)</f>
        <v>0</v>
      </c>
      <c r="CD26" s="11">
        <f>+CC26/$K$23</f>
        <v>0</v>
      </c>
      <c r="CF26" s="10">
        <f>+SUM(CF11:CF14)</f>
        <v>0</v>
      </c>
      <c r="CG26" s="10">
        <f>+SUM(CG11:CG14)</f>
        <v>0</v>
      </c>
      <c r="CH26" s="10">
        <f>+SUM(CF26:CG26)</f>
        <v>0</v>
      </c>
      <c r="CI26" s="11">
        <f>+CH26/$K$23</f>
        <v>0</v>
      </c>
      <c r="CK26" s="10">
        <f>+SUM(CK11:CK14)</f>
        <v>0</v>
      </c>
      <c r="CL26" s="10">
        <f>+SUM(CL11:CL14)</f>
        <v>0</v>
      </c>
      <c r="CM26" s="10">
        <f>+SUM(CK26:CL26)</f>
        <v>0</v>
      </c>
      <c r="CN26" s="11">
        <f>+CM26/$K$23</f>
        <v>0</v>
      </c>
      <c r="CP26" s="10">
        <f>+SUM(CP11:CP14)</f>
        <v>0</v>
      </c>
      <c r="CQ26" s="10">
        <f>+SUM(CQ11:CQ14)</f>
        <v>0</v>
      </c>
      <c r="CR26" s="10">
        <f>+SUM(CP26:CQ26)</f>
        <v>0</v>
      </c>
      <c r="CS26" s="11">
        <f>+CR26/$K$23</f>
        <v>0</v>
      </c>
      <c r="CU26" s="10">
        <f>+SUM(CU11:CU14)</f>
        <v>0</v>
      </c>
      <c r="CV26" s="10">
        <f>+SUM(CV11:CV14)</f>
        <v>0</v>
      </c>
      <c r="CW26" s="10">
        <f>+SUM(CU26:CV26)</f>
        <v>0</v>
      </c>
      <c r="CX26" s="11">
        <f>+CW26/$K$23</f>
        <v>0</v>
      </c>
      <c r="CZ26" s="10">
        <f>+SUM(CZ11:CZ14)</f>
        <v>0</v>
      </c>
      <c r="DA26" s="10">
        <f>+SUM(DA11:DA14)</f>
        <v>0</v>
      </c>
      <c r="DB26" s="10">
        <f>+SUM(CZ26:DA26)</f>
        <v>0</v>
      </c>
      <c r="DC26" s="11">
        <f>+DB26/$K$23</f>
        <v>0</v>
      </c>
      <c r="DE26" s="10">
        <f>+SUM(DE11:DE14)</f>
        <v>0</v>
      </c>
      <c r="DF26" s="10">
        <f>+SUM(DF11:DF14)</f>
        <v>0</v>
      </c>
      <c r="DG26" s="10">
        <f>+SUM(DE26:DF26)</f>
        <v>0</v>
      </c>
      <c r="DH26" s="11">
        <f>+DG26/$K$23</f>
        <v>0</v>
      </c>
      <c r="DJ26" s="10">
        <f>+SUM(DJ11:DJ14)</f>
        <v>0</v>
      </c>
      <c r="DK26" s="10">
        <f>+SUM(DK11:DK14)</f>
        <v>0</v>
      </c>
      <c r="DL26" s="10">
        <f>+SUM(DJ26:DK26)</f>
        <v>0</v>
      </c>
      <c r="DM26" s="11">
        <f>+DL26/$K$23</f>
        <v>0</v>
      </c>
      <c r="DO26" s="10">
        <f>+SUM(DO11:DO14)</f>
        <v>0</v>
      </c>
      <c r="DP26" s="10">
        <f>+SUM(DP11:DP14)</f>
        <v>0</v>
      </c>
      <c r="DQ26" s="10">
        <f>+SUM(DO26:DP26)</f>
        <v>0</v>
      </c>
      <c r="DR26" s="11">
        <f>+DQ26/$K$23</f>
        <v>0</v>
      </c>
      <c r="DT26" s="10">
        <f>+SUM(DT11:DT14)</f>
        <v>0</v>
      </c>
      <c r="DU26" s="10">
        <f>+SUM(DU11:DU14)</f>
        <v>0</v>
      </c>
      <c r="DV26" s="10">
        <f>+SUM(DT26:DU26)</f>
        <v>0</v>
      </c>
      <c r="DW26" s="11">
        <f>+DV26/$K$23</f>
        <v>0</v>
      </c>
      <c r="DY26" s="10">
        <f>+SUM(DY11:DY14)</f>
        <v>0</v>
      </c>
      <c r="DZ26" s="10">
        <f>+SUM(DZ11:DZ14)</f>
        <v>0</v>
      </c>
      <c r="EA26" s="10">
        <f>+SUM(DY26:DZ26)</f>
        <v>0</v>
      </c>
      <c r="EB26" s="11">
        <f>+EA26/$K$23</f>
        <v>0</v>
      </c>
      <c r="ED26" s="10">
        <f>+SUM(ED11:ED14)</f>
        <v>0</v>
      </c>
      <c r="EE26" s="10">
        <f>+SUM(EE11:EE14)</f>
        <v>0</v>
      </c>
      <c r="EF26" s="10">
        <f>+SUM(ED26:EE26)</f>
        <v>0</v>
      </c>
      <c r="EG26" s="11">
        <f>+EF26/$K$23</f>
        <v>0</v>
      </c>
      <c r="EI26" s="10">
        <f>+SUM(EI11:EI14)</f>
        <v>0</v>
      </c>
      <c r="EJ26" s="10">
        <f>+SUM(EJ11:EJ14)</f>
        <v>0</v>
      </c>
      <c r="EK26" s="10">
        <f>+SUM(EI26:EJ26)</f>
        <v>0</v>
      </c>
      <c r="EL26" s="11">
        <f>+EK26/$K$23</f>
        <v>0</v>
      </c>
      <c r="EN26" s="10">
        <f>+SUM(EN11:EN14)</f>
        <v>11</v>
      </c>
      <c r="EO26" s="10">
        <f>+SUM(EO11:EO14)</f>
        <v>4</v>
      </c>
      <c r="EP26" s="10">
        <f>+SUM(EN26:EO26)</f>
        <v>15</v>
      </c>
      <c r="EQ26" s="11">
        <f>+EP26/$K$23</f>
        <v>0.43478260869565216</v>
      </c>
      <c r="ES26" s="10">
        <f>+SUM(ES11:ES14)</f>
        <v>0</v>
      </c>
      <c r="ET26" s="10">
        <f>+SUM(ET11:ET14)</f>
        <v>0</v>
      </c>
      <c r="EU26" s="10">
        <f>+SUM(ES26:ET26)</f>
        <v>0</v>
      </c>
      <c r="EV26" s="11">
        <f>+EU26/$K$23</f>
        <v>0</v>
      </c>
      <c r="EX26" s="10">
        <f>+SUM(EX11:EX14)</f>
        <v>0</v>
      </c>
      <c r="EY26" s="10">
        <f>+SUM(EY11:EY14)</f>
        <v>0</v>
      </c>
      <c r="EZ26" s="10">
        <f>+SUM(EX26:EY26)</f>
        <v>0</v>
      </c>
      <c r="FA26" s="11">
        <f>+EZ26/$K$23</f>
        <v>0</v>
      </c>
      <c r="FC26" s="10">
        <f>+SUM(FC11:FC14)</f>
        <v>0</v>
      </c>
      <c r="FD26" s="10">
        <f>+SUM(FD11:FD14)</f>
        <v>0</v>
      </c>
      <c r="FE26" s="10">
        <f>+SUM(FC26:FD26)</f>
        <v>0</v>
      </c>
      <c r="FF26" s="11">
        <f>+FE26/$K$23</f>
        <v>0</v>
      </c>
      <c r="FH26" s="10">
        <f>+SUM(FH11:FH14)</f>
        <v>0</v>
      </c>
      <c r="FI26" s="10">
        <f>+SUM(FI11:FI14)</f>
        <v>0</v>
      </c>
      <c r="FJ26" s="10">
        <f>+SUM(FH26:FI26)</f>
        <v>0</v>
      </c>
      <c r="FK26" s="11">
        <f>+FJ26/$K$23</f>
        <v>0</v>
      </c>
      <c r="FM26" s="10">
        <f>+SUM(FM11:FM14)</f>
        <v>0</v>
      </c>
      <c r="FN26" s="10">
        <f>+SUM(FN11:FN14)</f>
        <v>0</v>
      </c>
      <c r="FO26" s="10">
        <f>+SUM(FM26:FN26)</f>
        <v>0</v>
      </c>
      <c r="FP26" s="11">
        <f>+FO26/$K$23</f>
        <v>0</v>
      </c>
      <c r="FR26" s="10">
        <f>+SUM(FR11:FR14)</f>
        <v>0</v>
      </c>
      <c r="FS26" s="10">
        <f>+SUM(FS11:FS14)</f>
        <v>0</v>
      </c>
      <c r="FT26" s="10">
        <f>+SUM(FR26:FS26)</f>
        <v>0</v>
      </c>
      <c r="FU26" s="11">
        <f>+FT26/$K$23</f>
        <v>0</v>
      </c>
    </row>
    <row r="27" spans="1:177" s="1" customFormat="1" ht="47.25" customHeight="1">
      <c r="A27" s="84" t="s">
        <v>9</v>
      </c>
      <c r="B27" s="84"/>
      <c r="D27" s="10">
        <f>+SUM(D15:D21)</f>
        <v>32</v>
      </c>
      <c r="E27" s="10">
        <f>+SUM(E15:E21)</f>
        <v>10</v>
      </c>
      <c r="F27" s="10">
        <f>+SUM(D27:E27)</f>
        <v>42</v>
      </c>
      <c r="G27" s="11">
        <f>+F27/$F$23</f>
        <v>0.28169014084507044</v>
      </c>
      <c r="I27" s="10">
        <f>+SUM(I15:I21)</f>
        <v>4</v>
      </c>
      <c r="J27" s="10">
        <f>+SUM(J15:J21)</f>
        <v>6</v>
      </c>
      <c r="K27" s="10">
        <f>+SUM(I27:J27)</f>
        <v>10</v>
      </c>
      <c r="L27" s="11">
        <f>+K27/$K$23</f>
        <v>0.28985507246376813</v>
      </c>
      <c r="N27" s="10">
        <f>+SUM(N15:N21)</f>
        <v>0</v>
      </c>
      <c r="O27" s="10">
        <f>+SUM(O15:O21)</f>
        <v>0</v>
      </c>
      <c r="P27" s="10">
        <f>+SUM(N27:O27)</f>
        <v>0</v>
      </c>
      <c r="Q27" s="11">
        <f>+P27/$K$23</f>
        <v>0</v>
      </c>
      <c r="S27" s="10">
        <f>+SUM(S15:S21)</f>
        <v>0</v>
      </c>
      <c r="T27" s="10">
        <f>+SUM(T15:T21)</f>
        <v>0</v>
      </c>
      <c r="U27" s="10">
        <f>+SUM(S27:T27)</f>
        <v>0</v>
      </c>
      <c r="V27" s="11">
        <f>+U27/$K$23</f>
        <v>0</v>
      </c>
      <c r="X27" s="10">
        <f>+SUM(X15:X21)</f>
        <v>0</v>
      </c>
      <c r="Y27" s="10">
        <f>+SUM(Y15:Y21)</f>
        <v>0</v>
      </c>
      <c r="Z27" s="10">
        <f>+SUM(X27:Y27)</f>
        <v>0</v>
      </c>
      <c r="AA27" s="11">
        <f>+Z27/$K$23</f>
        <v>0</v>
      </c>
      <c r="AC27" s="10">
        <f>+SUM(AC15:AC21)</f>
        <v>0</v>
      </c>
      <c r="AD27" s="10">
        <f>+SUM(AD15:AD21)</f>
        <v>0</v>
      </c>
      <c r="AE27" s="10">
        <f>+SUM(AC27:AD27)</f>
        <v>0</v>
      </c>
      <c r="AF27" s="11">
        <f>+AE27/$K$23</f>
        <v>0</v>
      </c>
      <c r="AH27" s="10">
        <f>+SUM(AH15:AH21)</f>
        <v>0</v>
      </c>
      <c r="AI27" s="10">
        <f>+SUM(AI15:AI21)</f>
        <v>0</v>
      </c>
      <c r="AJ27" s="10">
        <f>+SUM(AH27:AI27)</f>
        <v>0</v>
      </c>
      <c r="AK27" s="11">
        <f>+AJ27/$K$23</f>
        <v>0</v>
      </c>
      <c r="AM27" s="10">
        <f>+SUM(AM15:AM21)</f>
        <v>6</v>
      </c>
      <c r="AN27" s="10">
        <f>+SUM(AN15:AN21)</f>
        <v>0</v>
      </c>
      <c r="AO27" s="10">
        <f>+SUM(AM27:AN27)</f>
        <v>6</v>
      </c>
      <c r="AP27" s="11">
        <f>+AO27/$K$23</f>
        <v>0.17391304347826086</v>
      </c>
      <c r="AR27" s="10">
        <f>+SUM(AR15:AR21)</f>
        <v>0</v>
      </c>
      <c r="AS27" s="10">
        <f>+SUM(AS15:AS21)</f>
        <v>0</v>
      </c>
      <c r="AT27" s="10">
        <f>+SUM(AR27:AS27)</f>
        <v>0</v>
      </c>
      <c r="AU27" s="11">
        <f>+AT27/$K$23</f>
        <v>0</v>
      </c>
      <c r="AW27" s="10">
        <f>+SUM(AW15:AW21)</f>
        <v>0</v>
      </c>
      <c r="AX27" s="10">
        <f>+SUM(AX15:AX21)</f>
        <v>0</v>
      </c>
      <c r="AY27" s="10">
        <f>+SUM(AW27:AX27)</f>
        <v>0</v>
      </c>
      <c r="AZ27" s="11">
        <f>+AY27/$K$23</f>
        <v>0</v>
      </c>
      <c r="BB27" s="10">
        <f>+SUM(BB15:BB21)</f>
        <v>0</v>
      </c>
      <c r="BC27" s="10">
        <f>+SUM(BC15:BC21)</f>
        <v>0</v>
      </c>
      <c r="BD27" s="10">
        <f>+SUM(BB27:BC27)</f>
        <v>0</v>
      </c>
      <c r="BE27" s="11">
        <f>+BD27/$K$23</f>
        <v>0</v>
      </c>
      <c r="BG27" s="10">
        <f>+SUM(BG15:BG21)</f>
        <v>0</v>
      </c>
      <c r="BH27" s="10">
        <f>+SUM(BH15:BH21)</f>
        <v>0</v>
      </c>
      <c r="BI27" s="10">
        <f>+SUM(BG27:BH27)</f>
        <v>0</v>
      </c>
      <c r="BJ27" s="11">
        <f>+BI27/$K$23</f>
        <v>0</v>
      </c>
      <c r="BL27" s="10">
        <f>+SUM(BL15:BL21)</f>
        <v>0</v>
      </c>
      <c r="BM27" s="10">
        <f>+SUM(BM15:BM21)</f>
        <v>0</v>
      </c>
      <c r="BN27" s="10">
        <f>+SUM(BL27:BM27)</f>
        <v>0</v>
      </c>
      <c r="BO27" s="11">
        <f>+BN27/$K$23</f>
        <v>0</v>
      </c>
      <c r="BQ27" s="10">
        <f>+SUM(BQ15:BQ21)</f>
        <v>0</v>
      </c>
      <c r="BR27" s="10">
        <f>+SUM(BR15:BR21)</f>
        <v>0</v>
      </c>
      <c r="BS27" s="10">
        <f>+SUM(BQ27:BR27)</f>
        <v>0</v>
      </c>
      <c r="BT27" s="11">
        <f>+BS27/$K$23</f>
        <v>0</v>
      </c>
      <c r="BV27" s="10">
        <f>+SUM(BV15:BV21)</f>
        <v>0</v>
      </c>
      <c r="BW27" s="10">
        <f>+SUM(BW15:BW21)</f>
        <v>0</v>
      </c>
      <c r="BX27" s="10">
        <f>+SUM(BV27:BW27)</f>
        <v>0</v>
      </c>
      <c r="BY27" s="11">
        <f>+BX27/$K$23</f>
        <v>0</v>
      </c>
      <c r="CA27" s="10">
        <f>+SUM(CA15:CA21)</f>
        <v>0</v>
      </c>
      <c r="CB27" s="10">
        <f>+SUM(CB15:CB21)</f>
        <v>0</v>
      </c>
      <c r="CC27" s="10">
        <f>+SUM(CA27:CB27)</f>
        <v>0</v>
      </c>
      <c r="CD27" s="11">
        <f>+CC27/$K$23</f>
        <v>0</v>
      </c>
      <c r="CF27" s="10">
        <f>+SUM(CF15:CF21)</f>
        <v>0</v>
      </c>
      <c r="CG27" s="10">
        <f>+SUM(CG15:CG21)</f>
        <v>0</v>
      </c>
      <c r="CH27" s="10">
        <f>+SUM(CF27:CG27)</f>
        <v>0</v>
      </c>
      <c r="CI27" s="11">
        <f>+CH27/$K$23</f>
        <v>0</v>
      </c>
      <c r="CK27" s="10">
        <f>+SUM(CK15:CK21)</f>
        <v>0</v>
      </c>
      <c r="CL27" s="10">
        <f>+SUM(CL15:CL21)</f>
        <v>0</v>
      </c>
      <c r="CM27" s="10">
        <f>+SUM(CK27:CL27)</f>
        <v>0</v>
      </c>
      <c r="CN27" s="11">
        <f>+CM27/$K$23</f>
        <v>0</v>
      </c>
      <c r="CP27" s="10">
        <f>+SUM(CP15:CP21)</f>
        <v>0</v>
      </c>
      <c r="CQ27" s="10">
        <f>+SUM(CQ15:CQ21)</f>
        <v>0</v>
      </c>
      <c r="CR27" s="10">
        <f>+SUM(CP27:CQ27)</f>
        <v>0</v>
      </c>
      <c r="CS27" s="11">
        <f>+CR27/$K$23</f>
        <v>0</v>
      </c>
      <c r="CU27" s="10">
        <f>+SUM(CU15:CU21)</f>
        <v>0</v>
      </c>
      <c r="CV27" s="10">
        <f>+SUM(CV15:CV21)</f>
        <v>0</v>
      </c>
      <c r="CW27" s="10">
        <f>+SUM(CU27:CV27)</f>
        <v>0</v>
      </c>
      <c r="CX27" s="11">
        <f>+CW27/$K$23</f>
        <v>0</v>
      </c>
      <c r="CZ27" s="10">
        <f>+SUM(CZ15:CZ21)</f>
        <v>0</v>
      </c>
      <c r="DA27" s="10">
        <f>+SUM(DA15:DA21)</f>
        <v>0</v>
      </c>
      <c r="DB27" s="10">
        <f>+SUM(CZ27:DA27)</f>
        <v>0</v>
      </c>
      <c r="DC27" s="11">
        <f>+DB27/$K$23</f>
        <v>0</v>
      </c>
      <c r="DE27" s="10">
        <f>+SUM(DE15:DE21)</f>
        <v>0</v>
      </c>
      <c r="DF27" s="10">
        <f>+SUM(DF15:DF21)</f>
        <v>0</v>
      </c>
      <c r="DG27" s="10">
        <f>+SUM(DE27:DF27)</f>
        <v>0</v>
      </c>
      <c r="DH27" s="11">
        <f>+DG27/$K$23</f>
        <v>0</v>
      </c>
      <c r="DJ27" s="10">
        <f>+SUM(DJ15:DJ21)</f>
        <v>0</v>
      </c>
      <c r="DK27" s="10">
        <f>+SUM(DK15:DK21)</f>
        <v>0</v>
      </c>
      <c r="DL27" s="10">
        <f>+SUM(DJ27:DK27)</f>
        <v>0</v>
      </c>
      <c r="DM27" s="11">
        <f>+DL27/$K$23</f>
        <v>0</v>
      </c>
      <c r="DO27" s="10">
        <f>+SUM(DO15:DO21)</f>
        <v>0</v>
      </c>
      <c r="DP27" s="10">
        <f>+SUM(DP15:DP21)</f>
        <v>0</v>
      </c>
      <c r="DQ27" s="10">
        <f>+SUM(DO27:DP27)</f>
        <v>0</v>
      </c>
      <c r="DR27" s="11">
        <f>+DQ27/$K$23</f>
        <v>0</v>
      </c>
      <c r="DT27" s="10">
        <f>+SUM(DT15:DT21)</f>
        <v>0</v>
      </c>
      <c r="DU27" s="10">
        <f>+SUM(DU15:DU21)</f>
        <v>0</v>
      </c>
      <c r="DV27" s="10">
        <f>+SUM(DT27:DU27)</f>
        <v>0</v>
      </c>
      <c r="DW27" s="11">
        <f>+DV27/$K$23</f>
        <v>0</v>
      </c>
      <c r="DY27" s="10">
        <f>+SUM(DY15:DY21)</f>
        <v>0</v>
      </c>
      <c r="DZ27" s="10">
        <f>+SUM(DZ15:DZ21)</f>
        <v>0</v>
      </c>
      <c r="EA27" s="10">
        <f>+SUM(DY27:DZ27)</f>
        <v>0</v>
      </c>
      <c r="EB27" s="11">
        <f>+EA27/$K$23</f>
        <v>0</v>
      </c>
      <c r="ED27" s="10">
        <f>+SUM(ED15:ED21)</f>
        <v>0</v>
      </c>
      <c r="EE27" s="10">
        <f>+SUM(EE15:EE21)</f>
        <v>0</v>
      </c>
      <c r="EF27" s="10">
        <f>+SUM(ED27:EE27)</f>
        <v>0</v>
      </c>
      <c r="EG27" s="11">
        <f>+EF27/$K$23</f>
        <v>0</v>
      </c>
      <c r="EI27" s="10">
        <f>+SUM(EI15:EI21)</f>
        <v>0</v>
      </c>
      <c r="EJ27" s="10">
        <f>+SUM(EJ15:EJ21)</f>
        <v>0</v>
      </c>
      <c r="EK27" s="10">
        <f>+SUM(EI27:EJ27)</f>
        <v>0</v>
      </c>
      <c r="EL27" s="11">
        <f>+EK27/$K$23</f>
        <v>0</v>
      </c>
      <c r="EN27" s="10">
        <f>+SUM(EN15:EN21)</f>
        <v>22</v>
      </c>
      <c r="EO27" s="10">
        <f>+SUM(EO15:EO21)</f>
        <v>4</v>
      </c>
      <c r="EP27" s="10">
        <f>+SUM(EN27:EO27)</f>
        <v>26</v>
      </c>
      <c r="EQ27" s="11">
        <f>+EP27/$K$23</f>
        <v>0.75362318840579712</v>
      </c>
      <c r="ES27" s="10">
        <f>+SUM(ES15:ES21)</f>
        <v>0</v>
      </c>
      <c r="ET27" s="10">
        <f>+SUM(ET15:ET21)</f>
        <v>0</v>
      </c>
      <c r="EU27" s="10">
        <f>+SUM(ES27:ET27)</f>
        <v>0</v>
      </c>
      <c r="EV27" s="11">
        <f>+EU27/$K$23</f>
        <v>0</v>
      </c>
      <c r="EX27" s="10">
        <f>+SUM(EX15:EX21)</f>
        <v>0</v>
      </c>
      <c r="EY27" s="10">
        <f>+SUM(EY15:EY21)</f>
        <v>0</v>
      </c>
      <c r="EZ27" s="10">
        <f>+SUM(EX27:EY27)</f>
        <v>0</v>
      </c>
      <c r="FA27" s="11">
        <f>+EZ27/$K$23</f>
        <v>0</v>
      </c>
      <c r="FC27" s="10">
        <f>+SUM(FC15:FC21)</f>
        <v>0</v>
      </c>
      <c r="FD27" s="10">
        <f>+SUM(FD15:FD21)</f>
        <v>0</v>
      </c>
      <c r="FE27" s="10">
        <f>+SUM(FC27:FD27)</f>
        <v>0</v>
      </c>
      <c r="FF27" s="11">
        <f>+FE27/$K$23</f>
        <v>0</v>
      </c>
      <c r="FH27" s="10">
        <f>+SUM(FH15:FH21)</f>
        <v>0</v>
      </c>
      <c r="FI27" s="10">
        <f>+SUM(FI15:FI21)</f>
        <v>0</v>
      </c>
      <c r="FJ27" s="10">
        <f>+SUM(FH27:FI27)</f>
        <v>0</v>
      </c>
      <c r="FK27" s="11">
        <f>+FJ27/$K$23</f>
        <v>0</v>
      </c>
      <c r="FM27" s="10">
        <f>+SUM(FM15:FM21)</f>
        <v>0</v>
      </c>
      <c r="FN27" s="10">
        <f>+SUM(FN15:FN21)</f>
        <v>0</v>
      </c>
      <c r="FO27" s="10">
        <f>+SUM(FM27:FN27)</f>
        <v>0</v>
      </c>
      <c r="FP27" s="11">
        <f>+FO27/$K$23</f>
        <v>0</v>
      </c>
      <c r="FR27" s="10">
        <f>+SUM(FR15:FR21)</f>
        <v>0</v>
      </c>
      <c r="FS27" s="10">
        <f>+SUM(FS15:FS21)</f>
        <v>0</v>
      </c>
      <c r="FT27" s="10">
        <f>+SUM(FR27:FS27)</f>
        <v>0</v>
      </c>
      <c r="FU27" s="11">
        <f>+FT27/$K$23</f>
        <v>0</v>
      </c>
    </row>
    <row r="30" spans="1:177" ht="38.25" customHeight="1">
      <c r="A30" s="84" t="s">
        <v>124</v>
      </c>
      <c r="B30" s="84"/>
      <c r="D30" s="104">
        <f>+F23</f>
        <v>149.1</v>
      </c>
      <c r="E30" s="105"/>
      <c r="F30" s="106"/>
      <c r="I30" s="104">
        <f>+K23</f>
        <v>34.5</v>
      </c>
      <c r="J30" s="105"/>
      <c r="K30" s="106"/>
      <c r="N30" s="104">
        <f>+P23</f>
        <v>0</v>
      </c>
      <c r="O30" s="105"/>
      <c r="P30" s="106"/>
      <c r="S30" s="104">
        <f>+U23</f>
        <v>0</v>
      </c>
      <c r="T30" s="105"/>
      <c r="U30" s="106"/>
      <c r="X30" s="104">
        <f>+Z23</f>
        <v>0</v>
      </c>
      <c r="Y30" s="105"/>
      <c r="Z30" s="106"/>
      <c r="AC30" s="104">
        <f>+AE23</f>
        <v>0</v>
      </c>
      <c r="AD30" s="105"/>
      <c r="AE30" s="106"/>
      <c r="AH30" s="104">
        <f>+AJ23</f>
        <v>0</v>
      </c>
      <c r="AI30" s="105"/>
      <c r="AJ30" s="106"/>
      <c r="AM30" s="104">
        <f>+AO23</f>
        <v>32.6</v>
      </c>
      <c r="AN30" s="105"/>
      <c r="AO30" s="106"/>
      <c r="AR30" s="104">
        <f>+AT23</f>
        <v>0</v>
      </c>
      <c r="AS30" s="105"/>
      <c r="AT30" s="106"/>
      <c r="AW30" s="104">
        <f>+AY23</f>
        <v>0</v>
      </c>
      <c r="AX30" s="105"/>
      <c r="AY30" s="106"/>
      <c r="BB30" s="104">
        <f>+BD23</f>
        <v>0</v>
      </c>
      <c r="BC30" s="105"/>
      <c r="BD30" s="106"/>
      <c r="BG30" s="104">
        <f>+BI23</f>
        <v>0</v>
      </c>
      <c r="BH30" s="105"/>
      <c r="BI30" s="106"/>
      <c r="BL30" s="104">
        <f>+BN23</f>
        <v>0</v>
      </c>
      <c r="BM30" s="105"/>
      <c r="BN30" s="106"/>
      <c r="BQ30" s="104">
        <f>+BS23</f>
        <v>0</v>
      </c>
      <c r="BR30" s="105"/>
      <c r="BS30" s="106"/>
      <c r="BV30" s="104">
        <f>+BX23</f>
        <v>0</v>
      </c>
      <c r="BW30" s="105"/>
      <c r="BX30" s="106"/>
      <c r="CA30" s="104">
        <f>+CC23</f>
        <v>0</v>
      </c>
      <c r="CB30" s="105"/>
      <c r="CC30" s="106"/>
      <c r="CF30" s="104">
        <f>+CH23</f>
        <v>0</v>
      </c>
      <c r="CG30" s="105"/>
      <c r="CH30" s="106"/>
      <c r="CK30" s="104">
        <f>+CM23</f>
        <v>0</v>
      </c>
      <c r="CL30" s="105"/>
      <c r="CM30" s="106"/>
      <c r="CP30" s="104">
        <f>+CR23</f>
        <v>0</v>
      </c>
      <c r="CQ30" s="105"/>
      <c r="CR30" s="106"/>
      <c r="CU30" s="104">
        <f>+CW23</f>
        <v>0</v>
      </c>
      <c r="CV30" s="105"/>
      <c r="CW30" s="106"/>
      <c r="CZ30" s="104">
        <f>+DB23</f>
        <v>0</v>
      </c>
      <c r="DA30" s="105"/>
      <c r="DB30" s="106"/>
      <c r="DE30" s="104">
        <f>+DG23</f>
        <v>0</v>
      </c>
      <c r="DF30" s="105"/>
      <c r="DG30" s="106"/>
      <c r="DJ30" s="104">
        <f>+DL23</f>
        <v>0</v>
      </c>
      <c r="DK30" s="105"/>
      <c r="DL30" s="106"/>
      <c r="DO30" s="104">
        <f>+DQ23</f>
        <v>0</v>
      </c>
      <c r="DP30" s="105"/>
      <c r="DQ30" s="106"/>
      <c r="DT30" s="104">
        <f>+DV23</f>
        <v>0</v>
      </c>
      <c r="DU30" s="105"/>
      <c r="DV30" s="106"/>
      <c r="DY30" s="104">
        <f>+EA23</f>
        <v>0</v>
      </c>
      <c r="DZ30" s="105"/>
      <c r="EA30" s="106"/>
      <c r="ED30" s="104">
        <f>+EF23</f>
        <v>0</v>
      </c>
      <c r="EE30" s="105"/>
      <c r="EF30" s="106"/>
      <c r="EI30" s="104">
        <f>+EK23</f>
        <v>0</v>
      </c>
      <c r="EJ30" s="105"/>
      <c r="EK30" s="106"/>
      <c r="EN30" s="104">
        <f>+EP23</f>
        <v>82</v>
      </c>
      <c r="EO30" s="105"/>
      <c r="EP30" s="106"/>
      <c r="ES30" s="104">
        <f>+EU23</f>
        <v>0</v>
      </c>
      <c r="ET30" s="105"/>
      <c r="EU30" s="106"/>
      <c r="EX30" s="104">
        <f>+EZ23</f>
        <v>0</v>
      </c>
      <c r="EY30" s="105"/>
      <c r="EZ30" s="106"/>
      <c r="FC30" s="104">
        <f>+FE23</f>
        <v>0</v>
      </c>
      <c r="FD30" s="105"/>
      <c r="FE30" s="106"/>
      <c r="FH30" s="104">
        <f>+FJ23</f>
        <v>0</v>
      </c>
      <c r="FI30" s="105"/>
      <c r="FJ30" s="106"/>
      <c r="FM30" s="104">
        <f>+FO23</f>
        <v>0</v>
      </c>
      <c r="FN30" s="105"/>
      <c r="FO30" s="106"/>
      <c r="FR30" s="104">
        <f>+FT23</f>
        <v>0</v>
      </c>
      <c r="FS30" s="105"/>
      <c r="FT30" s="106"/>
    </row>
    <row r="31" spans="1:177" ht="38.25" customHeight="1">
      <c r="A31" s="7"/>
      <c r="B31" s="7" t="s">
        <v>125</v>
      </c>
      <c r="D31" s="116">
        <f>+I31+N31+S31+X31+AC31+AH31+AM31+AR31+AW31+BB31+BG31+BL31+BQ31+BV31+CA31+CF31+CK31+CP31+CU31+CZ31+DE31+DJ31+DO31+DT31+DY31+ED31+EI31+EN31+ES31+EX31+FC31+FH31+FM31+FR31</f>
        <v>0</v>
      </c>
      <c r="E31" s="117"/>
      <c r="F31" s="118"/>
      <c r="G31" s="11" t="e">
        <f>+F31/$F$30</f>
        <v>#DIV/0!</v>
      </c>
      <c r="I31" s="101"/>
      <c r="J31" s="102"/>
      <c r="K31" s="103"/>
      <c r="L31" s="11">
        <f>+I31/I30</f>
        <v>0</v>
      </c>
      <c r="N31" s="101"/>
      <c r="O31" s="102"/>
      <c r="P31" s="103"/>
      <c r="Q31" s="11" t="e">
        <f>+N31/N30</f>
        <v>#DIV/0!</v>
      </c>
      <c r="S31" s="101"/>
      <c r="T31" s="102"/>
      <c r="U31" s="103"/>
      <c r="V31" s="11" t="e">
        <f>+S31/S30</f>
        <v>#DIV/0!</v>
      </c>
      <c r="X31" s="101"/>
      <c r="Y31" s="102"/>
      <c r="Z31" s="103"/>
      <c r="AA31" s="11" t="e">
        <f>+X31/X30</f>
        <v>#DIV/0!</v>
      </c>
      <c r="AC31" s="101"/>
      <c r="AD31" s="102"/>
      <c r="AE31" s="103"/>
      <c r="AF31" s="11" t="e">
        <f>+AC31/AC30</f>
        <v>#DIV/0!</v>
      </c>
      <c r="AH31" s="101"/>
      <c r="AI31" s="102"/>
      <c r="AJ31" s="103"/>
      <c r="AK31" s="11" t="e">
        <f>+AH31/AH30</f>
        <v>#DIV/0!</v>
      </c>
      <c r="AM31" s="101"/>
      <c r="AN31" s="102"/>
      <c r="AO31" s="103"/>
      <c r="AP31" s="11">
        <f>+AM31/AM30</f>
        <v>0</v>
      </c>
      <c r="AR31" s="101"/>
      <c r="AS31" s="102"/>
      <c r="AT31" s="103"/>
      <c r="AU31" s="11" t="e">
        <f>+AR31/AR30</f>
        <v>#DIV/0!</v>
      </c>
      <c r="AW31" s="101"/>
      <c r="AX31" s="102"/>
      <c r="AY31" s="103"/>
      <c r="AZ31" s="11" t="e">
        <f>+AW31/AW30</f>
        <v>#DIV/0!</v>
      </c>
      <c r="BB31" s="101"/>
      <c r="BC31" s="102"/>
      <c r="BD31" s="103"/>
      <c r="BE31" s="11" t="e">
        <f>+BB31/BB30</f>
        <v>#DIV/0!</v>
      </c>
      <c r="BG31" s="101"/>
      <c r="BH31" s="102"/>
      <c r="BI31" s="103"/>
      <c r="BJ31" s="11" t="e">
        <f>+BG31/BG30</f>
        <v>#DIV/0!</v>
      </c>
      <c r="BL31" s="101"/>
      <c r="BM31" s="102"/>
      <c r="BN31" s="103"/>
      <c r="BO31" s="11" t="e">
        <f>+BL31/BL30</f>
        <v>#DIV/0!</v>
      </c>
      <c r="BQ31" s="101"/>
      <c r="BR31" s="102"/>
      <c r="BS31" s="103"/>
      <c r="BT31" s="11" t="e">
        <f>+BQ31/BQ30</f>
        <v>#DIV/0!</v>
      </c>
      <c r="BV31" s="101"/>
      <c r="BW31" s="102"/>
      <c r="BX31" s="103"/>
      <c r="BY31" s="11" t="e">
        <f>+BV31/BV30</f>
        <v>#DIV/0!</v>
      </c>
      <c r="CA31" s="101"/>
      <c r="CB31" s="102"/>
      <c r="CC31" s="103"/>
      <c r="CD31" s="11" t="e">
        <f>+CA31/CA30</f>
        <v>#DIV/0!</v>
      </c>
      <c r="CF31" s="101"/>
      <c r="CG31" s="102"/>
      <c r="CH31" s="103"/>
      <c r="CI31" s="11" t="e">
        <f>+CF31/CF30</f>
        <v>#DIV/0!</v>
      </c>
      <c r="CK31" s="101"/>
      <c r="CL31" s="102"/>
      <c r="CM31" s="103"/>
      <c r="CN31" s="11" t="e">
        <f>+CK31/CK30</f>
        <v>#DIV/0!</v>
      </c>
      <c r="CP31" s="101"/>
      <c r="CQ31" s="102"/>
      <c r="CR31" s="103"/>
      <c r="CS31" s="11" t="e">
        <f>+CP31/CP30</f>
        <v>#DIV/0!</v>
      </c>
      <c r="CU31" s="101"/>
      <c r="CV31" s="102"/>
      <c r="CW31" s="103"/>
      <c r="CX31" s="11" t="e">
        <f>+CU31/CU30</f>
        <v>#DIV/0!</v>
      </c>
      <c r="CZ31" s="101"/>
      <c r="DA31" s="102"/>
      <c r="DB31" s="103"/>
      <c r="DC31" s="11" t="e">
        <f>+CZ31/CZ30</f>
        <v>#DIV/0!</v>
      </c>
      <c r="DE31" s="101"/>
      <c r="DF31" s="102"/>
      <c r="DG31" s="103"/>
      <c r="DH31" s="11" t="e">
        <f>+DE31/DE30</f>
        <v>#DIV/0!</v>
      </c>
      <c r="DJ31" s="101"/>
      <c r="DK31" s="102"/>
      <c r="DL31" s="103"/>
      <c r="DM31" s="11" t="e">
        <f>+DJ31/DJ30</f>
        <v>#DIV/0!</v>
      </c>
      <c r="DO31" s="101"/>
      <c r="DP31" s="102"/>
      <c r="DQ31" s="103"/>
      <c r="DR31" s="11" t="e">
        <f>+DO31/DO30</f>
        <v>#DIV/0!</v>
      </c>
      <c r="DT31" s="101"/>
      <c r="DU31" s="102"/>
      <c r="DV31" s="103"/>
      <c r="DW31" s="11" t="e">
        <f>+DT31/DT30</f>
        <v>#DIV/0!</v>
      </c>
      <c r="DY31" s="101"/>
      <c r="DZ31" s="102"/>
      <c r="EA31" s="103"/>
      <c r="EB31" s="11" t="e">
        <f>+DY31/DY30</f>
        <v>#DIV/0!</v>
      </c>
      <c r="ED31" s="101"/>
      <c r="EE31" s="102"/>
      <c r="EF31" s="103"/>
      <c r="EG31" s="11" t="e">
        <f>+ED31/ED30</f>
        <v>#DIV/0!</v>
      </c>
      <c r="EI31" s="101"/>
      <c r="EJ31" s="102"/>
      <c r="EK31" s="103"/>
      <c r="EL31" s="11" t="e">
        <f>+EI31/EI30</f>
        <v>#DIV/0!</v>
      </c>
      <c r="EN31" s="101"/>
      <c r="EO31" s="102"/>
      <c r="EP31" s="103"/>
      <c r="EQ31" s="11">
        <f>+EN31/EN30</f>
        <v>0</v>
      </c>
      <c r="ES31" s="101"/>
      <c r="ET31" s="102"/>
      <c r="EU31" s="103"/>
      <c r="EV31" s="11" t="e">
        <f>+ES31/ES30</f>
        <v>#DIV/0!</v>
      </c>
      <c r="EX31" s="101"/>
      <c r="EY31" s="102"/>
      <c r="EZ31" s="103"/>
      <c r="FA31" s="11" t="e">
        <f>+EX31/EX30</f>
        <v>#DIV/0!</v>
      </c>
      <c r="FC31" s="101"/>
      <c r="FD31" s="102"/>
      <c r="FE31" s="103"/>
      <c r="FF31" s="11" t="e">
        <f>+FC31/FC30</f>
        <v>#DIV/0!</v>
      </c>
      <c r="FH31" s="101"/>
      <c r="FI31" s="102"/>
      <c r="FJ31" s="103"/>
      <c r="FK31" s="11" t="e">
        <f>+FH31/FH30</f>
        <v>#DIV/0!</v>
      </c>
      <c r="FM31" s="101"/>
      <c r="FN31" s="102"/>
      <c r="FO31" s="103"/>
      <c r="FP31" s="11" t="e">
        <f>+FM31/FM30</f>
        <v>#DIV/0!</v>
      </c>
      <c r="FR31" s="101"/>
      <c r="FS31" s="102"/>
      <c r="FT31" s="103"/>
      <c r="FU31" s="11" t="e">
        <f>+FR31/FR30</f>
        <v>#DIV/0!</v>
      </c>
    </row>
    <row r="32" spans="1:177" ht="38.25" customHeight="1">
      <c r="A32" s="7"/>
      <c r="B32" s="7" t="s">
        <v>126</v>
      </c>
      <c r="D32" s="116">
        <f t="shared" ref="D32" si="36">+I32+N32+S32+X32+AC32+AH32+AM32+AR32+AW32+BB32+BG32+BL32+BQ32+BV32+CA32+CF32+CK32+CP32+CU32+CZ32+DE32+DJ32+DO32+DT32+DY32+ED32+EI32+EN32+ES32+EX32+FC32+FH32+FM32+FR32</f>
        <v>0</v>
      </c>
      <c r="E32" s="117"/>
      <c r="F32" s="118"/>
      <c r="G32" s="11" t="e">
        <f>+F32/$F$30</f>
        <v>#DIV/0!</v>
      </c>
      <c r="I32" s="101"/>
      <c r="J32" s="102"/>
      <c r="K32" s="103"/>
      <c r="L32" s="11">
        <f>+I32/I30</f>
        <v>0</v>
      </c>
      <c r="N32" s="101"/>
      <c r="O32" s="102"/>
      <c r="P32" s="103"/>
      <c r="Q32" s="11" t="e">
        <f>+N32/N30</f>
        <v>#DIV/0!</v>
      </c>
      <c r="S32" s="101"/>
      <c r="T32" s="102"/>
      <c r="U32" s="103"/>
      <c r="V32" s="11" t="e">
        <f>+S32/S30</f>
        <v>#DIV/0!</v>
      </c>
      <c r="X32" s="101"/>
      <c r="Y32" s="102"/>
      <c r="Z32" s="103"/>
      <c r="AA32" s="11" t="e">
        <f>+X32/X30</f>
        <v>#DIV/0!</v>
      </c>
      <c r="AC32" s="101"/>
      <c r="AD32" s="102"/>
      <c r="AE32" s="103"/>
      <c r="AF32" s="11" t="e">
        <f>+AC32/AC30</f>
        <v>#DIV/0!</v>
      </c>
      <c r="AH32" s="101"/>
      <c r="AI32" s="102"/>
      <c r="AJ32" s="103"/>
      <c r="AK32" s="11" t="e">
        <f>+AH32/AH30</f>
        <v>#DIV/0!</v>
      </c>
      <c r="AM32" s="101"/>
      <c r="AN32" s="102"/>
      <c r="AO32" s="103"/>
      <c r="AP32" s="11">
        <f>+AM32/AM30</f>
        <v>0</v>
      </c>
      <c r="AR32" s="101"/>
      <c r="AS32" s="102"/>
      <c r="AT32" s="103"/>
      <c r="AU32" s="11" t="e">
        <f>+AR32/AR30</f>
        <v>#DIV/0!</v>
      </c>
      <c r="AW32" s="101"/>
      <c r="AX32" s="102"/>
      <c r="AY32" s="103"/>
      <c r="AZ32" s="11" t="e">
        <f>+AW32/AW30</f>
        <v>#DIV/0!</v>
      </c>
      <c r="BB32" s="101"/>
      <c r="BC32" s="102"/>
      <c r="BD32" s="103"/>
      <c r="BE32" s="11" t="e">
        <f>+BB32/BB30</f>
        <v>#DIV/0!</v>
      </c>
      <c r="BG32" s="101"/>
      <c r="BH32" s="102"/>
      <c r="BI32" s="103"/>
      <c r="BJ32" s="11" t="e">
        <f>+BG32/BG30</f>
        <v>#DIV/0!</v>
      </c>
      <c r="BL32" s="101"/>
      <c r="BM32" s="102"/>
      <c r="BN32" s="103"/>
      <c r="BO32" s="11" t="e">
        <f>+BL32/BL30</f>
        <v>#DIV/0!</v>
      </c>
      <c r="BQ32" s="101"/>
      <c r="BR32" s="102"/>
      <c r="BS32" s="103"/>
      <c r="BT32" s="11" t="e">
        <f>+BQ32/BQ30</f>
        <v>#DIV/0!</v>
      </c>
      <c r="BV32" s="101"/>
      <c r="BW32" s="102"/>
      <c r="BX32" s="103"/>
      <c r="BY32" s="11" t="e">
        <f>+BV32/BV30</f>
        <v>#DIV/0!</v>
      </c>
      <c r="CA32" s="101"/>
      <c r="CB32" s="102"/>
      <c r="CC32" s="103"/>
      <c r="CD32" s="11" t="e">
        <f>+CA32/CA30</f>
        <v>#DIV/0!</v>
      </c>
      <c r="CF32" s="101"/>
      <c r="CG32" s="102"/>
      <c r="CH32" s="103"/>
      <c r="CI32" s="11" t="e">
        <f>+CF32/CF30</f>
        <v>#DIV/0!</v>
      </c>
      <c r="CK32" s="101"/>
      <c r="CL32" s="102"/>
      <c r="CM32" s="103"/>
      <c r="CN32" s="11" t="e">
        <f>+CK32/CK30</f>
        <v>#DIV/0!</v>
      </c>
      <c r="CP32" s="101"/>
      <c r="CQ32" s="102"/>
      <c r="CR32" s="103"/>
      <c r="CS32" s="11" t="e">
        <f>+CP32/CP30</f>
        <v>#DIV/0!</v>
      </c>
      <c r="CU32" s="101"/>
      <c r="CV32" s="102"/>
      <c r="CW32" s="103"/>
      <c r="CX32" s="11" t="e">
        <f>+CU32/CU30</f>
        <v>#DIV/0!</v>
      </c>
      <c r="CZ32" s="101"/>
      <c r="DA32" s="102"/>
      <c r="DB32" s="103"/>
      <c r="DC32" s="11" t="e">
        <f>+CZ32/CZ30</f>
        <v>#DIV/0!</v>
      </c>
      <c r="DE32" s="101"/>
      <c r="DF32" s="102"/>
      <c r="DG32" s="103"/>
      <c r="DH32" s="11" t="e">
        <f>+DE32/DE30</f>
        <v>#DIV/0!</v>
      </c>
      <c r="DJ32" s="101"/>
      <c r="DK32" s="102"/>
      <c r="DL32" s="103"/>
      <c r="DM32" s="11" t="e">
        <f>+DJ32/DJ30</f>
        <v>#DIV/0!</v>
      </c>
      <c r="DO32" s="101"/>
      <c r="DP32" s="102"/>
      <c r="DQ32" s="103"/>
      <c r="DR32" s="11" t="e">
        <f>+DO32/DO30</f>
        <v>#DIV/0!</v>
      </c>
      <c r="DT32" s="101"/>
      <c r="DU32" s="102"/>
      <c r="DV32" s="103"/>
      <c r="DW32" s="11" t="e">
        <f>+DT32/DT30</f>
        <v>#DIV/0!</v>
      </c>
      <c r="DY32" s="101"/>
      <c r="DZ32" s="102"/>
      <c r="EA32" s="103"/>
      <c r="EB32" s="11" t="e">
        <f>+DY32/DY30</f>
        <v>#DIV/0!</v>
      </c>
      <c r="ED32" s="101"/>
      <c r="EE32" s="102"/>
      <c r="EF32" s="103"/>
      <c r="EG32" s="11" t="e">
        <f>+ED32/ED30</f>
        <v>#DIV/0!</v>
      </c>
      <c r="EI32" s="101"/>
      <c r="EJ32" s="102"/>
      <c r="EK32" s="103"/>
      <c r="EL32" s="11" t="e">
        <f>+EI32/EI30</f>
        <v>#DIV/0!</v>
      </c>
      <c r="EN32" s="101"/>
      <c r="EO32" s="102"/>
      <c r="EP32" s="103"/>
      <c r="EQ32" s="11">
        <f>+EN32/EN30</f>
        <v>0</v>
      </c>
      <c r="ES32" s="101"/>
      <c r="ET32" s="102"/>
      <c r="EU32" s="103"/>
      <c r="EV32" s="11" t="e">
        <f>+ES32/ES30</f>
        <v>#DIV/0!</v>
      </c>
      <c r="EX32" s="101"/>
      <c r="EY32" s="102"/>
      <c r="EZ32" s="103"/>
      <c r="FA32" s="11" t="e">
        <f>+EX32/EX30</f>
        <v>#DIV/0!</v>
      </c>
      <c r="FC32" s="101"/>
      <c r="FD32" s="102"/>
      <c r="FE32" s="103"/>
      <c r="FF32" s="11" t="e">
        <f>+FC32/FC30</f>
        <v>#DIV/0!</v>
      </c>
      <c r="FH32" s="101"/>
      <c r="FI32" s="102"/>
      <c r="FJ32" s="103"/>
      <c r="FK32" s="11" t="e">
        <f>+FH32/FH30</f>
        <v>#DIV/0!</v>
      </c>
      <c r="FM32" s="101"/>
      <c r="FN32" s="102"/>
      <c r="FO32" s="103"/>
      <c r="FP32" s="11" t="e">
        <f>+FM32/FM30</f>
        <v>#DIV/0!</v>
      </c>
      <c r="FR32" s="101"/>
      <c r="FS32" s="102"/>
      <c r="FT32" s="103"/>
      <c r="FU32" s="11" t="e">
        <f>+FR32/FR30</f>
        <v>#DIV/0!</v>
      </c>
    </row>
    <row r="33" spans="1:186" ht="38.25" customHeight="1">
      <c r="A33" s="84" t="s">
        <v>14</v>
      </c>
      <c r="B33" s="84"/>
      <c r="D33" s="116">
        <f t="shared" ref="D33:D39" si="37">+I33+N33+S33+X33+AC33+AH33+AM33+AR33+AW33+BB33+BG33+BL33+BQ33+BV33+CA33+CF33+CK33+CP33+CU33+CZ33+DE33+DJ33+DO33+DT33+DY33+ED33+EI33+EN33+ES33+EX33+FC33+FH33+FM33+FR33</f>
        <v>0</v>
      </c>
      <c r="E33" s="117"/>
      <c r="F33" s="118"/>
      <c r="I33" s="101"/>
      <c r="J33" s="102"/>
      <c r="K33" s="103"/>
      <c r="N33" s="101"/>
      <c r="O33" s="102"/>
      <c r="P33" s="103"/>
      <c r="S33" s="101"/>
      <c r="T33" s="102"/>
      <c r="U33" s="103"/>
      <c r="X33" s="101"/>
      <c r="Y33" s="102"/>
      <c r="Z33" s="103"/>
      <c r="AC33" s="101"/>
      <c r="AD33" s="102"/>
      <c r="AE33" s="103"/>
      <c r="AH33" s="101"/>
      <c r="AI33" s="102"/>
      <c r="AJ33" s="103"/>
      <c r="AM33" s="101"/>
      <c r="AN33" s="102"/>
      <c r="AO33" s="103"/>
      <c r="AR33" s="101"/>
      <c r="AS33" s="102"/>
      <c r="AT33" s="103"/>
      <c r="AW33" s="101"/>
      <c r="AX33" s="102"/>
      <c r="AY33" s="103"/>
      <c r="BB33" s="101"/>
      <c r="BC33" s="102"/>
      <c r="BD33" s="103"/>
      <c r="BG33" s="101"/>
      <c r="BH33" s="102"/>
      <c r="BI33" s="103"/>
      <c r="BL33" s="101"/>
      <c r="BM33" s="102"/>
      <c r="BN33" s="103"/>
      <c r="BQ33" s="101"/>
      <c r="BR33" s="102"/>
      <c r="BS33" s="103"/>
      <c r="BV33" s="101"/>
      <c r="BW33" s="102"/>
      <c r="BX33" s="103"/>
      <c r="CA33" s="101"/>
      <c r="CB33" s="102"/>
      <c r="CC33" s="103"/>
      <c r="CF33" s="101"/>
      <c r="CG33" s="102"/>
      <c r="CH33" s="103"/>
      <c r="CK33" s="101"/>
      <c r="CL33" s="102"/>
      <c r="CM33" s="103"/>
      <c r="CP33" s="101"/>
      <c r="CQ33" s="102"/>
      <c r="CR33" s="103"/>
      <c r="CU33" s="101"/>
      <c r="CV33" s="102"/>
      <c r="CW33" s="103"/>
      <c r="CZ33" s="101"/>
      <c r="DA33" s="102"/>
      <c r="DB33" s="103"/>
      <c r="DE33" s="101"/>
      <c r="DF33" s="102"/>
      <c r="DG33" s="103"/>
      <c r="DJ33" s="101"/>
      <c r="DK33" s="102"/>
      <c r="DL33" s="103"/>
      <c r="DO33" s="101"/>
      <c r="DP33" s="102"/>
      <c r="DQ33" s="103"/>
      <c r="DT33" s="101"/>
      <c r="DU33" s="102"/>
      <c r="DV33" s="103"/>
      <c r="DY33" s="101"/>
      <c r="DZ33" s="102"/>
      <c r="EA33" s="103"/>
      <c r="ED33" s="101"/>
      <c r="EE33" s="102"/>
      <c r="EF33" s="103"/>
      <c r="EI33" s="101"/>
      <c r="EJ33" s="102"/>
      <c r="EK33" s="103"/>
      <c r="EN33" s="101"/>
      <c r="EO33" s="102"/>
      <c r="EP33" s="103"/>
      <c r="ES33" s="101"/>
      <c r="ET33" s="102"/>
      <c r="EU33" s="103"/>
      <c r="EX33" s="101"/>
      <c r="EY33" s="102"/>
      <c r="EZ33" s="103"/>
      <c r="FC33" s="101"/>
      <c r="FD33" s="102"/>
      <c r="FE33" s="103"/>
      <c r="FH33" s="101"/>
      <c r="FI33" s="102"/>
      <c r="FJ33" s="103"/>
      <c r="FM33" s="101"/>
      <c r="FN33" s="102"/>
      <c r="FO33" s="103"/>
      <c r="FR33" s="101"/>
      <c r="FS33" s="102"/>
      <c r="FT33" s="103"/>
    </row>
    <row r="34" spans="1:186" ht="25.5" customHeight="1">
      <c r="A34" s="84" t="s">
        <v>12</v>
      </c>
      <c r="B34" s="84"/>
      <c r="D34" s="116">
        <f t="shared" ref="D34:D36" si="38">+I34+N34+S34+X34+AC34+AH34+AM34+AR34+AW34+BB34+BG34+BL34+BQ34+BV34+CA34+CF34+CK34+CP34+CU34+CZ34+DE34+DJ34+DO34+DT34+DY34+ED34+EI34+EN34+ES34+EX34+FC34+FH34+FM34+FR34</f>
        <v>0</v>
      </c>
      <c r="E34" s="117"/>
      <c r="F34" s="118"/>
      <c r="I34" s="101"/>
      <c r="J34" s="102"/>
      <c r="K34" s="103"/>
      <c r="N34" s="101"/>
      <c r="O34" s="102"/>
      <c r="P34" s="103"/>
      <c r="S34" s="101"/>
      <c r="T34" s="102"/>
      <c r="U34" s="103"/>
      <c r="X34" s="101"/>
      <c r="Y34" s="102"/>
      <c r="Z34" s="103"/>
      <c r="AC34" s="101"/>
      <c r="AD34" s="102"/>
      <c r="AE34" s="103"/>
      <c r="AH34" s="101"/>
      <c r="AI34" s="102"/>
      <c r="AJ34" s="103"/>
      <c r="AM34" s="101"/>
      <c r="AN34" s="102"/>
      <c r="AO34" s="103"/>
      <c r="AR34" s="101"/>
      <c r="AS34" s="102"/>
      <c r="AT34" s="103"/>
      <c r="AW34" s="101"/>
      <c r="AX34" s="102"/>
      <c r="AY34" s="103"/>
      <c r="BB34" s="101"/>
      <c r="BC34" s="102"/>
      <c r="BD34" s="103"/>
      <c r="BG34" s="101"/>
      <c r="BH34" s="102"/>
      <c r="BI34" s="103"/>
      <c r="BL34" s="101"/>
      <c r="BM34" s="102"/>
      <c r="BN34" s="103"/>
      <c r="BQ34" s="101"/>
      <c r="BR34" s="102"/>
      <c r="BS34" s="103"/>
      <c r="BV34" s="101"/>
      <c r="BW34" s="102"/>
      <c r="BX34" s="103"/>
      <c r="CA34" s="101"/>
      <c r="CB34" s="102"/>
      <c r="CC34" s="103"/>
      <c r="CF34" s="101"/>
      <c r="CG34" s="102"/>
      <c r="CH34" s="103"/>
      <c r="CK34" s="101"/>
      <c r="CL34" s="102"/>
      <c r="CM34" s="103"/>
      <c r="CP34" s="101"/>
      <c r="CQ34" s="102"/>
      <c r="CR34" s="103"/>
      <c r="CU34" s="101"/>
      <c r="CV34" s="102"/>
      <c r="CW34" s="103"/>
      <c r="CZ34" s="101"/>
      <c r="DA34" s="102"/>
      <c r="DB34" s="103"/>
      <c r="DE34" s="101"/>
      <c r="DF34" s="102"/>
      <c r="DG34" s="103"/>
      <c r="DJ34" s="101"/>
      <c r="DK34" s="102"/>
      <c r="DL34" s="103"/>
      <c r="DO34" s="101"/>
      <c r="DP34" s="102"/>
      <c r="DQ34" s="103"/>
      <c r="DT34" s="101"/>
      <c r="DU34" s="102"/>
      <c r="DV34" s="103"/>
      <c r="DY34" s="101"/>
      <c r="DZ34" s="102"/>
      <c r="EA34" s="103"/>
      <c r="ED34" s="101"/>
      <c r="EE34" s="102"/>
      <c r="EF34" s="103"/>
      <c r="EI34" s="101"/>
      <c r="EJ34" s="102"/>
      <c r="EK34" s="103"/>
      <c r="EN34" s="101"/>
      <c r="EO34" s="102"/>
      <c r="EP34" s="103"/>
      <c r="ES34" s="101"/>
      <c r="ET34" s="102"/>
      <c r="EU34" s="103"/>
      <c r="EX34" s="101"/>
      <c r="EY34" s="102"/>
      <c r="EZ34" s="103"/>
      <c r="FC34" s="101"/>
      <c r="FD34" s="102"/>
      <c r="FE34" s="103"/>
      <c r="FH34" s="101"/>
      <c r="FI34" s="102"/>
      <c r="FJ34" s="103"/>
      <c r="FM34" s="101"/>
      <c r="FN34" s="102"/>
      <c r="FO34" s="103"/>
      <c r="FR34" s="101"/>
      <c r="FS34" s="102"/>
      <c r="FT34" s="103"/>
    </row>
    <row r="35" spans="1:186" ht="38.25" customHeight="1">
      <c r="A35" s="7"/>
      <c r="B35" s="7" t="s">
        <v>125</v>
      </c>
      <c r="D35" s="116">
        <f t="shared" si="38"/>
        <v>0</v>
      </c>
      <c r="E35" s="117"/>
      <c r="F35" s="118"/>
      <c r="G35" s="11" t="e">
        <f>+F35/$F$34</f>
        <v>#DIV/0!</v>
      </c>
      <c r="I35" s="101"/>
      <c r="J35" s="102"/>
      <c r="K35" s="103"/>
      <c r="L35" s="11" t="e">
        <f>+I35/I34</f>
        <v>#DIV/0!</v>
      </c>
      <c r="N35" s="101"/>
      <c r="O35" s="102"/>
      <c r="P35" s="103"/>
      <c r="Q35" s="11" t="e">
        <f>+N35/N34</f>
        <v>#DIV/0!</v>
      </c>
      <c r="S35" s="101"/>
      <c r="T35" s="102"/>
      <c r="U35" s="103"/>
      <c r="V35" s="11" t="e">
        <f>+S35/S34</f>
        <v>#DIV/0!</v>
      </c>
      <c r="X35" s="101"/>
      <c r="Y35" s="102"/>
      <c r="Z35" s="103"/>
      <c r="AA35" s="11" t="e">
        <f>+X35/X34</f>
        <v>#DIV/0!</v>
      </c>
      <c r="AC35" s="101"/>
      <c r="AD35" s="102"/>
      <c r="AE35" s="103"/>
      <c r="AF35" s="11" t="e">
        <f>+AC35/AC34</f>
        <v>#DIV/0!</v>
      </c>
      <c r="AH35" s="101"/>
      <c r="AI35" s="102"/>
      <c r="AJ35" s="103"/>
      <c r="AK35" s="11" t="e">
        <f>+AH35/AH34</f>
        <v>#DIV/0!</v>
      </c>
      <c r="AM35" s="101"/>
      <c r="AN35" s="102"/>
      <c r="AO35" s="103"/>
      <c r="AP35" s="11" t="e">
        <f>+AM35/AM34</f>
        <v>#DIV/0!</v>
      </c>
      <c r="AR35" s="101"/>
      <c r="AS35" s="102"/>
      <c r="AT35" s="103"/>
      <c r="AU35" s="11" t="e">
        <f>+AR35/AR34</f>
        <v>#DIV/0!</v>
      </c>
      <c r="AW35" s="101"/>
      <c r="AX35" s="102"/>
      <c r="AY35" s="103"/>
      <c r="AZ35" s="11" t="e">
        <f>+AW35/AW34</f>
        <v>#DIV/0!</v>
      </c>
      <c r="BB35" s="101"/>
      <c r="BC35" s="102"/>
      <c r="BD35" s="103"/>
      <c r="BE35" s="11" t="e">
        <f>+BB35/BB34</f>
        <v>#DIV/0!</v>
      </c>
      <c r="BG35" s="101"/>
      <c r="BH35" s="102"/>
      <c r="BI35" s="103"/>
      <c r="BJ35" s="11" t="e">
        <f>+BG35/BG34</f>
        <v>#DIV/0!</v>
      </c>
      <c r="BL35" s="101"/>
      <c r="BM35" s="102"/>
      <c r="BN35" s="103"/>
      <c r="BO35" s="11" t="e">
        <f>+BL35/BL34</f>
        <v>#DIV/0!</v>
      </c>
      <c r="BQ35" s="101"/>
      <c r="BR35" s="102"/>
      <c r="BS35" s="103"/>
      <c r="BT35" s="11" t="e">
        <f>+BQ35/BQ34</f>
        <v>#DIV/0!</v>
      </c>
      <c r="BV35" s="101"/>
      <c r="BW35" s="102"/>
      <c r="BX35" s="103"/>
      <c r="BY35" s="11" t="e">
        <f>+BV35/BV34</f>
        <v>#DIV/0!</v>
      </c>
      <c r="CA35" s="101"/>
      <c r="CB35" s="102"/>
      <c r="CC35" s="103"/>
      <c r="CD35" s="11" t="e">
        <f>+CA35/CA34</f>
        <v>#DIV/0!</v>
      </c>
      <c r="CF35" s="101"/>
      <c r="CG35" s="102"/>
      <c r="CH35" s="103"/>
      <c r="CI35" s="11" t="e">
        <f>+CF35/CF34</f>
        <v>#DIV/0!</v>
      </c>
      <c r="CK35" s="101"/>
      <c r="CL35" s="102"/>
      <c r="CM35" s="103"/>
      <c r="CN35" s="11" t="e">
        <f>+CK35/CK34</f>
        <v>#DIV/0!</v>
      </c>
      <c r="CP35" s="101"/>
      <c r="CQ35" s="102"/>
      <c r="CR35" s="103"/>
      <c r="CS35" s="11" t="e">
        <f>+CP35/CP34</f>
        <v>#DIV/0!</v>
      </c>
      <c r="CU35" s="101"/>
      <c r="CV35" s="102"/>
      <c r="CW35" s="103"/>
      <c r="CX35" s="11" t="e">
        <f>+CU35/CU34</f>
        <v>#DIV/0!</v>
      </c>
      <c r="CZ35" s="101"/>
      <c r="DA35" s="102"/>
      <c r="DB35" s="103"/>
      <c r="DC35" s="11" t="e">
        <f>+CZ35/CZ34</f>
        <v>#DIV/0!</v>
      </c>
      <c r="DE35" s="101"/>
      <c r="DF35" s="102"/>
      <c r="DG35" s="103"/>
      <c r="DH35" s="11" t="e">
        <f>+DE35/DE34</f>
        <v>#DIV/0!</v>
      </c>
      <c r="DJ35" s="101"/>
      <c r="DK35" s="102"/>
      <c r="DL35" s="103"/>
      <c r="DM35" s="11" t="e">
        <f>+DJ35/DJ34</f>
        <v>#DIV/0!</v>
      </c>
      <c r="DO35" s="101"/>
      <c r="DP35" s="102"/>
      <c r="DQ35" s="103"/>
      <c r="DR35" s="11" t="e">
        <f>+DO35/DO34</f>
        <v>#DIV/0!</v>
      </c>
      <c r="DT35" s="101"/>
      <c r="DU35" s="102"/>
      <c r="DV35" s="103"/>
      <c r="DW35" s="11" t="e">
        <f>+DT35/DT34</f>
        <v>#DIV/0!</v>
      </c>
      <c r="DY35" s="101"/>
      <c r="DZ35" s="102"/>
      <c r="EA35" s="103"/>
      <c r="EB35" s="11" t="e">
        <f>+DY35/DY34</f>
        <v>#DIV/0!</v>
      </c>
      <c r="ED35" s="101"/>
      <c r="EE35" s="102"/>
      <c r="EF35" s="103"/>
      <c r="EG35" s="11" t="e">
        <f>+ED35/ED34</f>
        <v>#DIV/0!</v>
      </c>
      <c r="EI35" s="101"/>
      <c r="EJ35" s="102"/>
      <c r="EK35" s="103"/>
      <c r="EL35" s="11" t="e">
        <f>+EI35/EI34</f>
        <v>#DIV/0!</v>
      </c>
      <c r="EN35" s="101"/>
      <c r="EO35" s="102"/>
      <c r="EP35" s="103"/>
      <c r="EQ35" s="11" t="e">
        <f>+EN35/EN34</f>
        <v>#DIV/0!</v>
      </c>
      <c r="ES35" s="101"/>
      <c r="ET35" s="102"/>
      <c r="EU35" s="103"/>
      <c r="EV35" s="11" t="e">
        <f>+ES35/ES34</f>
        <v>#DIV/0!</v>
      </c>
      <c r="EX35" s="101"/>
      <c r="EY35" s="102"/>
      <c r="EZ35" s="103"/>
      <c r="FA35" s="11" t="e">
        <f>+EX35/EX34</f>
        <v>#DIV/0!</v>
      </c>
      <c r="FC35" s="101"/>
      <c r="FD35" s="102"/>
      <c r="FE35" s="103"/>
      <c r="FF35" s="11" t="e">
        <f>+FC35/FC34</f>
        <v>#DIV/0!</v>
      </c>
      <c r="FH35" s="101"/>
      <c r="FI35" s="102"/>
      <c r="FJ35" s="103"/>
      <c r="FK35" s="11" t="e">
        <f>+FH35/FH34</f>
        <v>#DIV/0!</v>
      </c>
      <c r="FM35" s="101"/>
      <c r="FN35" s="102"/>
      <c r="FO35" s="103"/>
      <c r="FP35" s="11" t="e">
        <f>+FM35/FM34</f>
        <v>#DIV/0!</v>
      </c>
      <c r="FR35" s="101"/>
      <c r="FS35" s="102"/>
      <c r="FT35" s="103"/>
      <c r="FU35" s="11" t="e">
        <f>+FR35/FR34</f>
        <v>#DIV/0!</v>
      </c>
    </row>
    <row r="36" spans="1:186" ht="38.25" customHeight="1">
      <c r="A36" s="7"/>
      <c r="B36" s="7" t="s">
        <v>126</v>
      </c>
      <c r="D36" s="116">
        <f t="shared" si="38"/>
        <v>0</v>
      </c>
      <c r="E36" s="117"/>
      <c r="F36" s="118"/>
      <c r="G36" s="11" t="e">
        <f>+F36/$F$34</f>
        <v>#DIV/0!</v>
      </c>
      <c r="I36" s="101"/>
      <c r="J36" s="102"/>
      <c r="K36" s="103"/>
      <c r="L36" s="11" t="e">
        <f>+I36/I34</f>
        <v>#DIV/0!</v>
      </c>
      <c r="N36" s="101"/>
      <c r="O36" s="102"/>
      <c r="P36" s="103"/>
      <c r="Q36" s="11" t="e">
        <f>+N36/N34</f>
        <v>#DIV/0!</v>
      </c>
      <c r="S36" s="101"/>
      <c r="T36" s="102"/>
      <c r="U36" s="103"/>
      <c r="V36" s="11" t="e">
        <f>+S36/S34</f>
        <v>#DIV/0!</v>
      </c>
      <c r="X36" s="101"/>
      <c r="Y36" s="102"/>
      <c r="Z36" s="103"/>
      <c r="AA36" s="11" t="e">
        <f>+X36/X34</f>
        <v>#DIV/0!</v>
      </c>
      <c r="AC36" s="101"/>
      <c r="AD36" s="102"/>
      <c r="AE36" s="103"/>
      <c r="AF36" s="11" t="e">
        <f>+AC36/AC34</f>
        <v>#DIV/0!</v>
      </c>
      <c r="AH36" s="101"/>
      <c r="AI36" s="102"/>
      <c r="AJ36" s="103"/>
      <c r="AK36" s="11" t="e">
        <f>+AH36/AH34</f>
        <v>#DIV/0!</v>
      </c>
      <c r="AM36" s="101"/>
      <c r="AN36" s="102"/>
      <c r="AO36" s="103"/>
      <c r="AP36" s="11" t="e">
        <f>+AM36/AM34</f>
        <v>#DIV/0!</v>
      </c>
      <c r="AR36" s="101"/>
      <c r="AS36" s="102"/>
      <c r="AT36" s="103"/>
      <c r="AU36" s="11" t="e">
        <f>+AR36/AR34</f>
        <v>#DIV/0!</v>
      </c>
      <c r="AW36" s="101"/>
      <c r="AX36" s="102"/>
      <c r="AY36" s="103"/>
      <c r="AZ36" s="11" t="e">
        <f>+AW36/AW34</f>
        <v>#DIV/0!</v>
      </c>
      <c r="BB36" s="101"/>
      <c r="BC36" s="102"/>
      <c r="BD36" s="103"/>
      <c r="BE36" s="11" t="e">
        <f>+BB36/BB34</f>
        <v>#DIV/0!</v>
      </c>
      <c r="BG36" s="101"/>
      <c r="BH36" s="102"/>
      <c r="BI36" s="103"/>
      <c r="BJ36" s="11" t="e">
        <f>+BG36/BG34</f>
        <v>#DIV/0!</v>
      </c>
      <c r="BL36" s="101"/>
      <c r="BM36" s="102"/>
      <c r="BN36" s="103"/>
      <c r="BO36" s="11" t="e">
        <f>+BL36/BL34</f>
        <v>#DIV/0!</v>
      </c>
      <c r="BQ36" s="101"/>
      <c r="BR36" s="102"/>
      <c r="BS36" s="103"/>
      <c r="BT36" s="11" t="e">
        <f>+BQ36/BQ34</f>
        <v>#DIV/0!</v>
      </c>
      <c r="BV36" s="101"/>
      <c r="BW36" s="102"/>
      <c r="BX36" s="103"/>
      <c r="BY36" s="11" t="e">
        <f>+BV36/BV34</f>
        <v>#DIV/0!</v>
      </c>
      <c r="CA36" s="101"/>
      <c r="CB36" s="102"/>
      <c r="CC36" s="103"/>
      <c r="CD36" s="11" t="e">
        <f>+CA36/CA34</f>
        <v>#DIV/0!</v>
      </c>
      <c r="CF36" s="101"/>
      <c r="CG36" s="102"/>
      <c r="CH36" s="103"/>
      <c r="CI36" s="11" t="e">
        <f>+CF36/CF34</f>
        <v>#DIV/0!</v>
      </c>
      <c r="CK36" s="101"/>
      <c r="CL36" s="102"/>
      <c r="CM36" s="103"/>
      <c r="CN36" s="11" t="e">
        <f>+CK36/CK34</f>
        <v>#DIV/0!</v>
      </c>
      <c r="CP36" s="101"/>
      <c r="CQ36" s="102"/>
      <c r="CR36" s="103"/>
      <c r="CS36" s="11" t="e">
        <f>+CP36/CP34</f>
        <v>#DIV/0!</v>
      </c>
      <c r="CU36" s="101"/>
      <c r="CV36" s="102"/>
      <c r="CW36" s="103"/>
      <c r="CX36" s="11" t="e">
        <f>+CU36/CU34</f>
        <v>#DIV/0!</v>
      </c>
      <c r="CZ36" s="101"/>
      <c r="DA36" s="102"/>
      <c r="DB36" s="103"/>
      <c r="DC36" s="11" t="e">
        <f>+CZ36/CZ34</f>
        <v>#DIV/0!</v>
      </c>
      <c r="DE36" s="101"/>
      <c r="DF36" s="102"/>
      <c r="DG36" s="103"/>
      <c r="DH36" s="11" t="e">
        <f>+DE36/DE34</f>
        <v>#DIV/0!</v>
      </c>
      <c r="DJ36" s="101"/>
      <c r="DK36" s="102"/>
      <c r="DL36" s="103"/>
      <c r="DM36" s="11" t="e">
        <f>+DJ36/DJ34</f>
        <v>#DIV/0!</v>
      </c>
      <c r="DO36" s="101"/>
      <c r="DP36" s="102"/>
      <c r="DQ36" s="103"/>
      <c r="DR36" s="11" t="e">
        <f>+DO36/DO34</f>
        <v>#DIV/0!</v>
      </c>
      <c r="DT36" s="101"/>
      <c r="DU36" s="102"/>
      <c r="DV36" s="103"/>
      <c r="DW36" s="11" t="e">
        <f>+DT36/DT34</f>
        <v>#DIV/0!</v>
      </c>
      <c r="DY36" s="101"/>
      <c r="DZ36" s="102"/>
      <c r="EA36" s="103"/>
      <c r="EB36" s="11" t="e">
        <f>+DY36/DY34</f>
        <v>#DIV/0!</v>
      </c>
      <c r="ED36" s="101"/>
      <c r="EE36" s="102"/>
      <c r="EF36" s="103"/>
      <c r="EG36" s="11" t="e">
        <f>+ED36/ED34</f>
        <v>#DIV/0!</v>
      </c>
      <c r="EI36" s="101"/>
      <c r="EJ36" s="102"/>
      <c r="EK36" s="103"/>
      <c r="EL36" s="11" t="e">
        <f>+EI36/EI34</f>
        <v>#DIV/0!</v>
      </c>
      <c r="EN36" s="101"/>
      <c r="EO36" s="102"/>
      <c r="EP36" s="103"/>
      <c r="EQ36" s="11" t="e">
        <f>+EN36/EN34</f>
        <v>#DIV/0!</v>
      </c>
      <c r="ES36" s="101"/>
      <c r="ET36" s="102"/>
      <c r="EU36" s="103"/>
      <c r="EV36" s="11" t="e">
        <f>+ES36/ES34</f>
        <v>#DIV/0!</v>
      </c>
      <c r="EX36" s="101"/>
      <c r="EY36" s="102"/>
      <c r="EZ36" s="103"/>
      <c r="FA36" s="11" t="e">
        <f>+EX36/EX34</f>
        <v>#DIV/0!</v>
      </c>
      <c r="FC36" s="101"/>
      <c r="FD36" s="102"/>
      <c r="FE36" s="103"/>
      <c r="FF36" s="11" t="e">
        <f>+FC36/FC34</f>
        <v>#DIV/0!</v>
      </c>
      <c r="FH36" s="101"/>
      <c r="FI36" s="102"/>
      <c r="FJ36" s="103"/>
      <c r="FK36" s="11" t="e">
        <f>+FH36/FH34</f>
        <v>#DIV/0!</v>
      </c>
      <c r="FM36" s="101"/>
      <c r="FN36" s="102"/>
      <c r="FO36" s="103"/>
      <c r="FP36" s="11" t="e">
        <f>+FM36/FM34</f>
        <v>#DIV/0!</v>
      </c>
      <c r="FR36" s="101"/>
      <c r="FS36" s="102"/>
      <c r="FT36" s="103"/>
      <c r="FU36" s="11" t="e">
        <f>+FR36/FR34</f>
        <v>#DIV/0!</v>
      </c>
    </row>
    <row r="37" spans="1:186" ht="39" customHeight="1">
      <c r="A37" s="84" t="s">
        <v>13</v>
      </c>
      <c r="B37" s="84"/>
      <c r="D37" s="116">
        <f t="shared" si="37"/>
        <v>0</v>
      </c>
      <c r="E37" s="117"/>
      <c r="F37" s="118"/>
      <c r="I37" s="101"/>
      <c r="J37" s="102"/>
      <c r="K37" s="103"/>
      <c r="N37" s="101"/>
      <c r="O37" s="102"/>
      <c r="P37" s="103"/>
      <c r="S37" s="101"/>
      <c r="T37" s="102"/>
      <c r="U37" s="103"/>
      <c r="X37" s="101"/>
      <c r="Y37" s="102"/>
      <c r="Z37" s="103"/>
      <c r="AC37" s="101"/>
      <c r="AD37" s="102"/>
      <c r="AE37" s="103"/>
      <c r="AH37" s="101"/>
      <c r="AI37" s="102"/>
      <c r="AJ37" s="103"/>
      <c r="AM37" s="101"/>
      <c r="AN37" s="102"/>
      <c r="AO37" s="103"/>
      <c r="AR37" s="101"/>
      <c r="AS37" s="102"/>
      <c r="AT37" s="103"/>
      <c r="AW37" s="101"/>
      <c r="AX37" s="102"/>
      <c r="AY37" s="103"/>
      <c r="BB37" s="101"/>
      <c r="BC37" s="102"/>
      <c r="BD37" s="103"/>
      <c r="BG37" s="101"/>
      <c r="BH37" s="102"/>
      <c r="BI37" s="103"/>
      <c r="BL37" s="101"/>
      <c r="BM37" s="102"/>
      <c r="BN37" s="103"/>
      <c r="BQ37" s="101"/>
      <c r="BR37" s="102"/>
      <c r="BS37" s="103"/>
      <c r="BV37" s="101"/>
      <c r="BW37" s="102"/>
      <c r="BX37" s="103"/>
      <c r="CA37" s="101"/>
      <c r="CB37" s="102"/>
      <c r="CC37" s="103"/>
      <c r="CF37" s="101"/>
      <c r="CG37" s="102"/>
      <c r="CH37" s="103"/>
      <c r="CK37" s="101"/>
      <c r="CL37" s="102"/>
      <c r="CM37" s="103"/>
      <c r="CP37" s="101"/>
      <c r="CQ37" s="102"/>
      <c r="CR37" s="103"/>
      <c r="CU37" s="101"/>
      <c r="CV37" s="102"/>
      <c r="CW37" s="103"/>
      <c r="CZ37" s="101"/>
      <c r="DA37" s="102"/>
      <c r="DB37" s="103"/>
      <c r="DE37" s="101"/>
      <c r="DF37" s="102"/>
      <c r="DG37" s="103"/>
      <c r="DJ37" s="101"/>
      <c r="DK37" s="102"/>
      <c r="DL37" s="103"/>
      <c r="DO37" s="101"/>
      <c r="DP37" s="102"/>
      <c r="DQ37" s="103"/>
      <c r="DT37" s="101"/>
      <c r="DU37" s="102"/>
      <c r="DV37" s="103"/>
      <c r="DY37" s="101"/>
      <c r="DZ37" s="102"/>
      <c r="EA37" s="103"/>
      <c r="ED37" s="101"/>
      <c r="EE37" s="102"/>
      <c r="EF37" s="103"/>
      <c r="EI37" s="101"/>
      <c r="EJ37" s="102"/>
      <c r="EK37" s="103"/>
      <c r="EN37" s="101"/>
      <c r="EO37" s="102"/>
      <c r="EP37" s="103"/>
      <c r="ES37" s="101"/>
      <c r="ET37" s="102"/>
      <c r="EU37" s="103"/>
      <c r="EX37" s="101"/>
      <c r="EY37" s="102"/>
      <c r="EZ37" s="103"/>
      <c r="FC37" s="101"/>
      <c r="FD37" s="102"/>
      <c r="FE37" s="103"/>
      <c r="FH37" s="101"/>
      <c r="FI37" s="102"/>
      <c r="FJ37" s="103"/>
      <c r="FM37" s="101"/>
      <c r="FN37" s="102"/>
      <c r="FO37" s="103"/>
      <c r="FR37" s="101"/>
      <c r="FS37" s="102"/>
      <c r="FT37" s="103"/>
    </row>
    <row r="38" spans="1:186">
      <c r="A38" s="88"/>
      <c r="B38" s="88"/>
      <c r="I38" s="13"/>
      <c r="J38" s="13"/>
      <c r="K38" s="13"/>
      <c r="N38" s="13"/>
      <c r="O38" s="13"/>
      <c r="P38" s="13"/>
      <c r="S38" s="13"/>
      <c r="T38" s="13"/>
      <c r="U38" s="13"/>
      <c r="X38" s="13"/>
      <c r="Y38" s="13"/>
      <c r="Z38" s="13"/>
      <c r="AC38" s="13"/>
      <c r="AD38" s="13"/>
      <c r="AE38" s="13"/>
      <c r="AH38" s="13"/>
      <c r="AI38" s="13"/>
      <c r="AJ38" s="13"/>
      <c r="AM38" s="13"/>
      <c r="AN38" s="13"/>
      <c r="AO38" s="13"/>
      <c r="AR38" s="13"/>
      <c r="AS38" s="13"/>
      <c r="AT38" s="13"/>
      <c r="AW38" s="13"/>
      <c r="AX38" s="13"/>
      <c r="AY38" s="13"/>
      <c r="BB38" s="13"/>
      <c r="BC38" s="13"/>
      <c r="BD38" s="13"/>
      <c r="BG38" s="13"/>
      <c r="BH38" s="13"/>
      <c r="BI38" s="13"/>
      <c r="BL38" s="13"/>
      <c r="BM38" s="13"/>
      <c r="BN38" s="13"/>
      <c r="BQ38" s="13"/>
      <c r="BR38" s="13"/>
      <c r="BS38" s="13"/>
      <c r="BV38" s="13"/>
      <c r="BW38" s="13"/>
      <c r="BX38" s="13"/>
      <c r="CA38" s="13"/>
      <c r="CB38" s="13"/>
      <c r="CC38" s="13"/>
      <c r="CF38" s="13"/>
      <c r="CG38" s="13"/>
      <c r="CH38" s="13"/>
      <c r="CK38" s="13"/>
      <c r="CL38" s="13"/>
      <c r="CM38" s="13"/>
      <c r="CP38" s="13"/>
      <c r="CQ38" s="13"/>
      <c r="CR38" s="13"/>
      <c r="CU38" s="13"/>
      <c r="CV38" s="13"/>
      <c r="CW38" s="13"/>
      <c r="CZ38" s="13"/>
      <c r="DA38" s="13"/>
      <c r="DB38" s="13"/>
      <c r="DE38" s="13"/>
      <c r="DF38" s="13"/>
      <c r="DG38" s="13"/>
      <c r="DJ38" s="13"/>
      <c r="DK38" s="13"/>
      <c r="DL38" s="13"/>
      <c r="DO38" s="13"/>
      <c r="DP38" s="13"/>
      <c r="DQ38" s="13"/>
      <c r="DT38" s="13"/>
      <c r="DU38" s="13"/>
      <c r="DV38" s="13"/>
      <c r="DY38" s="13"/>
      <c r="DZ38" s="13"/>
      <c r="EA38" s="13"/>
      <c r="ED38" s="13"/>
      <c r="EE38" s="13"/>
      <c r="EF38" s="13"/>
      <c r="EI38" s="13"/>
      <c r="EJ38" s="13"/>
      <c r="EK38" s="13"/>
      <c r="EN38" s="13"/>
      <c r="EO38" s="13"/>
      <c r="EP38" s="13"/>
      <c r="ES38" s="13"/>
      <c r="ET38" s="13"/>
      <c r="EU38" s="13"/>
      <c r="EX38" s="13"/>
      <c r="EY38" s="13"/>
      <c r="EZ38" s="13"/>
      <c r="FC38" s="13"/>
      <c r="FD38" s="13"/>
      <c r="FE38" s="13"/>
      <c r="FH38" s="13"/>
      <c r="FI38" s="13"/>
      <c r="FJ38" s="13"/>
      <c r="FM38" s="13"/>
      <c r="FN38" s="13"/>
      <c r="FO38" s="13"/>
      <c r="FR38" s="13"/>
      <c r="FS38" s="13"/>
      <c r="FT38" s="13"/>
    </row>
    <row r="39" spans="1:186" ht="42" customHeight="1">
      <c r="A39" s="84" t="s">
        <v>132</v>
      </c>
      <c r="B39" s="84"/>
      <c r="D39" s="116">
        <f t="shared" si="37"/>
        <v>0</v>
      </c>
      <c r="E39" s="117"/>
      <c r="F39" s="118"/>
      <c r="I39" s="85"/>
      <c r="J39" s="86"/>
      <c r="K39" s="87"/>
      <c r="L39" s="11">
        <f>+I39/I30</f>
        <v>0</v>
      </c>
      <c r="N39" s="85"/>
      <c r="O39" s="86"/>
      <c r="P39" s="87"/>
      <c r="Q39" s="11" t="e">
        <f>+N39/N30</f>
        <v>#DIV/0!</v>
      </c>
      <c r="S39" s="85"/>
      <c r="T39" s="86"/>
      <c r="U39" s="87"/>
      <c r="V39" s="11" t="e">
        <f>+S39/S30</f>
        <v>#DIV/0!</v>
      </c>
      <c r="X39" s="85"/>
      <c r="Y39" s="86"/>
      <c r="Z39" s="87"/>
      <c r="AA39" s="11" t="e">
        <f>+X39/X30</f>
        <v>#DIV/0!</v>
      </c>
      <c r="AC39" s="85"/>
      <c r="AD39" s="86"/>
      <c r="AE39" s="87"/>
      <c r="AF39" s="11" t="e">
        <f>+AC39/AC30</f>
        <v>#DIV/0!</v>
      </c>
      <c r="AH39" s="85"/>
      <c r="AI39" s="86"/>
      <c r="AJ39" s="87"/>
      <c r="AK39" s="11" t="e">
        <f>+AH39/AH30</f>
        <v>#DIV/0!</v>
      </c>
      <c r="AM39" s="85"/>
      <c r="AN39" s="86"/>
      <c r="AO39" s="87"/>
      <c r="AP39" s="11">
        <f>+AM39/AM30</f>
        <v>0</v>
      </c>
      <c r="AR39" s="85"/>
      <c r="AS39" s="86"/>
      <c r="AT39" s="87"/>
      <c r="AU39" s="11" t="e">
        <f>+AR39/AR30</f>
        <v>#DIV/0!</v>
      </c>
      <c r="AW39" s="85"/>
      <c r="AX39" s="86"/>
      <c r="AY39" s="87"/>
      <c r="AZ39" s="11" t="e">
        <f>+AW39/AW30</f>
        <v>#DIV/0!</v>
      </c>
      <c r="BB39" s="85"/>
      <c r="BC39" s="86"/>
      <c r="BD39" s="87"/>
      <c r="BE39" s="11" t="e">
        <f>+BB39/BB30</f>
        <v>#DIV/0!</v>
      </c>
      <c r="BG39" s="85"/>
      <c r="BH39" s="86"/>
      <c r="BI39" s="87"/>
      <c r="BJ39" s="11" t="e">
        <f>+BG39/BG30</f>
        <v>#DIV/0!</v>
      </c>
      <c r="BL39" s="85"/>
      <c r="BM39" s="86"/>
      <c r="BN39" s="87"/>
      <c r="BO39" s="11" t="e">
        <f>+BL39/BL30</f>
        <v>#DIV/0!</v>
      </c>
      <c r="BQ39" s="85"/>
      <c r="BR39" s="86"/>
      <c r="BS39" s="87"/>
      <c r="BT39" s="11" t="e">
        <f>+BQ39/BQ30</f>
        <v>#DIV/0!</v>
      </c>
      <c r="BV39" s="85"/>
      <c r="BW39" s="86"/>
      <c r="BX39" s="87"/>
      <c r="BY39" s="11" t="e">
        <f>+BV39/BV30</f>
        <v>#DIV/0!</v>
      </c>
      <c r="CA39" s="85"/>
      <c r="CB39" s="86"/>
      <c r="CC39" s="87"/>
      <c r="CD39" s="11" t="e">
        <f>+CA39/CA30</f>
        <v>#DIV/0!</v>
      </c>
      <c r="CF39" s="85"/>
      <c r="CG39" s="86"/>
      <c r="CH39" s="87"/>
      <c r="CI39" s="11" t="e">
        <f>+CF39/CF30</f>
        <v>#DIV/0!</v>
      </c>
      <c r="CK39" s="85"/>
      <c r="CL39" s="86"/>
      <c r="CM39" s="87"/>
      <c r="CN39" s="11" t="e">
        <f>+CK39/CK30</f>
        <v>#DIV/0!</v>
      </c>
      <c r="CP39" s="85"/>
      <c r="CQ39" s="86"/>
      <c r="CR39" s="87"/>
      <c r="CS39" s="11" t="e">
        <f>+CP39/CP30</f>
        <v>#DIV/0!</v>
      </c>
      <c r="CU39" s="85"/>
      <c r="CV39" s="86"/>
      <c r="CW39" s="87"/>
      <c r="CX39" s="11" t="e">
        <f>+CU39/CU30</f>
        <v>#DIV/0!</v>
      </c>
      <c r="CZ39" s="85"/>
      <c r="DA39" s="86"/>
      <c r="DB39" s="87"/>
      <c r="DC39" s="11" t="e">
        <f>+CZ39/CZ30</f>
        <v>#DIV/0!</v>
      </c>
      <c r="DE39" s="85"/>
      <c r="DF39" s="86"/>
      <c r="DG39" s="87"/>
      <c r="DH39" s="11" t="e">
        <f>+DE39/DE30</f>
        <v>#DIV/0!</v>
      </c>
      <c r="DJ39" s="85"/>
      <c r="DK39" s="86"/>
      <c r="DL39" s="87"/>
      <c r="DM39" s="11" t="e">
        <f>+DJ39/DJ30</f>
        <v>#DIV/0!</v>
      </c>
      <c r="DO39" s="85"/>
      <c r="DP39" s="86"/>
      <c r="DQ39" s="87"/>
      <c r="DR39" s="11" t="e">
        <f>+DO39/DO30</f>
        <v>#DIV/0!</v>
      </c>
      <c r="DT39" s="85"/>
      <c r="DU39" s="86"/>
      <c r="DV39" s="87"/>
      <c r="DW39" s="11" t="e">
        <f>+DT39/DT30</f>
        <v>#DIV/0!</v>
      </c>
      <c r="DY39" s="85"/>
      <c r="DZ39" s="86"/>
      <c r="EA39" s="87"/>
      <c r="EB39" s="11" t="e">
        <f>+DY39/DY30</f>
        <v>#DIV/0!</v>
      </c>
      <c r="ED39" s="85"/>
      <c r="EE39" s="86"/>
      <c r="EF39" s="87"/>
      <c r="EG39" s="11" t="e">
        <f>+ED39/ED30</f>
        <v>#DIV/0!</v>
      </c>
      <c r="EI39" s="85"/>
      <c r="EJ39" s="86"/>
      <c r="EK39" s="87"/>
      <c r="EL39" s="11" t="e">
        <f>+EI39/EI30</f>
        <v>#DIV/0!</v>
      </c>
      <c r="EN39" s="85"/>
      <c r="EO39" s="86"/>
      <c r="EP39" s="87"/>
      <c r="EQ39" s="11">
        <f>+EN39/EN30</f>
        <v>0</v>
      </c>
      <c r="ES39" s="85"/>
      <c r="ET39" s="86"/>
      <c r="EU39" s="87"/>
      <c r="EV39" s="11" t="e">
        <f>+ES39/ES30</f>
        <v>#DIV/0!</v>
      </c>
      <c r="EX39" s="85"/>
      <c r="EY39" s="86"/>
      <c r="EZ39" s="87"/>
      <c r="FA39" s="11" t="e">
        <f>+EX39/EX30</f>
        <v>#DIV/0!</v>
      </c>
      <c r="FC39" s="85"/>
      <c r="FD39" s="86"/>
      <c r="FE39" s="87"/>
      <c r="FF39" s="11" t="e">
        <f>+FC39/FC30</f>
        <v>#DIV/0!</v>
      </c>
      <c r="FH39" s="85"/>
      <c r="FI39" s="86"/>
      <c r="FJ39" s="87"/>
      <c r="FK39" s="11" t="e">
        <f>+FH39/FH30</f>
        <v>#DIV/0!</v>
      </c>
      <c r="FM39" s="85"/>
      <c r="FN39" s="86"/>
      <c r="FO39" s="87"/>
      <c r="FP39" s="11" t="e">
        <f>+FM39/FM30</f>
        <v>#DIV/0!</v>
      </c>
      <c r="FR39" s="85"/>
      <c r="FS39" s="86"/>
      <c r="FT39" s="87"/>
      <c r="FU39" s="11" t="e">
        <f>+FR39/FR30</f>
        <v>#DIV/0!</v>
      </c>
      <c r="FW39" s="85"/>
      <c r="FX39" s="86"/>
      <c r="FY39" s="87"/>
      <c r="GB39" s="85"/>
      <c r="GC39" s="86"/>
      <c r="GD39" s="87"/>
    </row>
    <row r="40" spans="1:186" ht="30" customHeight="1">
      <c r="A40" s="84" t="s">
        <v>133</v>
      </c>
      <c r="B40" s="84"/>
      <c r="D40" s="116">
        <f t="shared" ref="D40" si="39">+I40+N40+S40+X40+AC40+AH40+AM40+AR40+AW40+BB40+BG40+BL40+BQ40+BV40+CA40+CF40+CK40+CP40+CU40+CZ40+DE40+DJ40+DO40+DT40+DY40+ED40+EI40+EN40+ES40+EX40+FC40+FH40+FM40+FR40</f>
        <v>0</v>
      </c>
      <c r="E40" s="117"/>
      <c r="F40" s="118"/>
      <c r="I40" s="85"/>
      <c r="J40" s="86"/>
      <c r="K40" s="87"/>
      <c r="L40" s="11">
        <f>+I40/I30</f>
        <v>0</v>
      </c>
      <c r="N40" s="85"/>
      <c r="O40" s="86"/>
      <c r="P40" s="87"/>
      <c r="Q40" s="11" t="e">
        <f>+N40/N30</f>
        <v>#DIV/0!</v>
      </c>
      <c r="S40" s="85"/>
      <c r="T40" s="86"/>
      <c r="U40" s="87"/>
      <c r="V40" s="11" t="e">
        <f>+S40/S30</f>
        <v>#DIV/0!</v>
      </c>
      <c r="X40" s="85"/>
      <c r="Y40" s="86"/>
      <c r="Z40" s="87"/>
      <c r="AA40" s="11" t="e">
        <f>+X40/X30</f>
        <v>#DIV/0!</v>
      </c>
      <c r="AC40" s="85"/>
      <c r="AD40" s="86"/>
      <c r="AE40" s="87"/>
      <c r="AF40" s="11" t="e">
        <f>+AC40/AC30</f>
        <v>#DIV/0!</v>
      </c>
      <c r="AH40" s="85"/>
      <c r="AI40" s="86"/>
      <c r="AJ40" s="87"/>
      <c r="AK40" s="11" t="e">
        <f>+AH40/AH30</f>
        <v>#DIV/0!</v>
      </c>
      <c r="AM40" s="85"/>
      <c r="AN40" s="86"/>
      <c r="AO40" s="87"/>
      <c r="AP40" s="11">
        <f>+AM40/AM30</f>
        <v>0</v>
      </c>
      <c r="AR40" s="85"/>
      <c r="AS40" s="86"/>
      <c r="AT40" s="87"/>
      <c r="AU40" s="11" t="e">
        <f>+AR40/AR30</f>
        <v>#DIV/0!</v>
      </c>
      <c r="AW40" s="85"/>
      <c r="AX40" s="86"/>
      <c r="AY40" s="87"/>
      <c r="AZ40" s="11" t="e">
        <f>+AW40/AW30</f>
        <v>#DIV/0!</v>
      </c>
      <c r="BB40" s="85"/>
      <c r="BC40" s="86"/>
      <c r="BD40" s="87"/>
      <c r="BE40" s="11" t="e">
        <f>+BB40/BB30</f>
        <v>#DIV/0!</v>
      </c>
      <c r="BG40" s="85"/>
      <c r="BH40" s="86"/>
      <c r="BI40" s="87"/>
      <c r="BJ40" s="11" t="e">
        <f>+BG40/BG30</f>
        <v>#DIV/0!</v>
      </c>
      <c r="BL40" s="85"/>
      <c r="BM40" s="86"/>
      <c r="BN40" s="87"/>
      <c r="BO40" s="11" t="e">
        <f>+BL40/BL30</f>
        <v>#DIV/0!</v>
      </c>
      <c r="BQ40" s="85"/>
      <c r="BR40" s="86"/>
      <c r="BS40" s="87"/>
      <c r="BT40" s="11" t="e">
        <f>+BQ40/BQ30</f>
        <v>#DIV/0!</v>
      </c>
      <c r="BV40" s="85"/>
      <c r="BW40" s="86"/>
      <c r="BX40" s="87"/>
      <c r="BY40" s="11" t="e">
        <f>+BV40/BV30</f>
        <v>#DIV/0!</v>
      </c>
      <c r="CA40" s="85"/>
      <c r="CB40" s="86"/>
      <c r="CC40" s="87"/>
      <c r="CD40" s="11" t="e">
        <f>+CA40/CA30</f>
        <v>#DIV/0!</v>
      </c>
      <c r="CF40" s="85"/>
      <c r="CG40" s="86"/>
      <c r="CH40" s="87"/>
      <c r="CI40" s="11" t="e">
        <f>+CF40/CF30</f>
        <v>#DIV/0!</v>
      </c>
      <c r="CK40" s="85"/>
      <c r="CL40" s="86"/>
      <c r="CM40" s="87"/>
      <c r="CN40" s="11" t="e">
        <f>+CK40/CK30</f>
        <v>#DIV/0!</v>
      </c>
      <c r="CP40" s="85"/>
      <c r="CQ40" s="86"/>
      <c r="CR40" s="87"/>
      <c r="CS40" s="11" t="e">
        <f>+CP40/CP30</f>
        <v>#DIV/0!</v>
      </c>
      <c r="CU40" s="85"/>
      <c r="CV40" s="86"/>
      <c r="CW40" s="87"/>
      <c r="CX40" s="11" t="e">
        <f>+CU40/CU30</f>
        <v>#DIV/0!</v>
      </c>
      <c r="CZ40" s="85"/>
      <c r="DA40" s="86"/>
      <c r="DB40" s="87"/>
      <c r="DC40" s="11" t="e">
        <f>+CZ40/CZ30</f>
        <v>#DIV/0!</v>
      </c>
      <c r="DE40" s="85"/>
      <c r="DF40" s="86"/>
      <c r="DG40" s="87"/>
      <c r="DH40" s="11" t="e">
        <f>+DE40/DE30</f>
        <v>#DIV/0!</v>
      </c>
      <c r="DJ40" s="85"/>
      <c r="DK40" s="86"/>
      <c r="DL40" s="87"/>
      <c r="DM40" s="11" t="e">
        <f>+DJ40/DJ30</f>
        <v>#DIV/0!</v>
      </c>
      <c r="DO40" s="85"/>
      <c r="DP40" s="86"/>
      <c r="DQ40" s="87"/>
      <c r="DR40" s="11" t="e">
        <f>+DO40/DO30</f>
        <v>#DIV/0!</v>
      </c>
      <c r="DT40" s="85"/>
      <c r="DU40" s="86"/>
      <c r="DV40" s="87"/>
      <c r="DW40" s="11" t="e">
        <f>+DT40/DT30</f>
        <v>#DIV/0!</v>
      </c>
      <c r="DY40" s="85"/>
      <c r="DZ40" s="86"/>
      <c r="EA40" s="87"/>
      <c r="EB40" s="11" t="e">
        <f>+DY40/DY30</f>
        <v>#DIV/0!</v>
      </c>
      <c r="ED40" s="85"/>
      <c r="EE40" s="86"/>
      <c r="EF40" s="87"/>
      <c r="EG40" s="11" t="e">
        <f>+ED40/ED30</f>
        <v>#DIV/0!</v>
      </c>
      <c r="EI40" s="85"/>
      <c r="EJ40" s="86"/>
      <c r="EK40" s="87"/>
      <c r="EL40" s="11" t="e">
        <f>+EI40/EI30</f>
        <v>#DIV/0!</v>
      </c>
      <c r="EN40" s="85"/>
      <c r="EO40" s="86"/>
      <c r="EP40" s="87"/>
      <c r="EQ40" s="11">
        <f>+EN40/EN30</f>
        <v>0</v>
      </c>
      <c r="ES40" s="85"/>
      <c r="ET40" s="86"/>
      <c r="EU40" s="87"/>
      <c r="EV40" s="11" t="e">
        <f>+ES40/ES30</f>
        <v>#DIV/0!</v>
      </c>
      <c r="EX40" s="85"/>
      <c r="EY40" s="86"/>
      <c r="EZ40" s="87"/>
      <c r="FA40" s="11" t="e">
        <f>+EX40/EX30</f>
        <v>#DIV/0!</v>
      </c>
      <c r="FC40" s="85"/>
      <c r="FD40" s="86"/>
      <c r="FE40" s="87"/>
      <c r="FF40" s="11" t="e">
        <f>+FC40/FC30</f>
        <v>#DIV/0!</v>
      </c>
      <c r="FH40" s="85"/>
      <c r="FI40" s="86"/>
      <c r="FJ40" s="87"/>
      <c r="FK40" s="11" t="e">
        <f>+FH40/FH30</f>
        <v>#DIV/0!</v>
      </c>
      <c r="FM40" s="85"/>
      <c r="FN40" s="86"/>
      <c r="FO40" s="87"/>
      <c r="FP40" s="11" t="e">
        <f>+FM40/FM30</f>
        <v>#DIV/0!</v>
      </c>
      <c r="FR40" s="85"/>
      <c r="FS40" s="86"/>
      <c r="FT40" s="87"/>
      <c r="FU40" s="11" t="e">
        <f>+FR40/FR30</f>
        <v>#DIV/0!</v>
      </c>
      <c r="FW40" s="85"/>
      <c r="FX40" s="86"/>
      <c r="FY40" s="87"/>
      <c r="GB40" s="85"/>
      <c r="GC40" s="86"/>
      <c r="GD40" s="87"/>
    </row>
    <row r="41" spans="1:186">
      <c r="A41" s="88"/>
      <c r="B41" s="88"/>
    </row>
    <row r="43" spans="1:186" s="14" customFormat="1" ht="30" customHeight="1">
      <c r="A43" s="123" t="s">
        <v>115</v>
      </c>
      <c r="B43" s="123"/>
      <c r="D43" s="119">
        <f>+I43+N43+S43+X43+AC43+AH43+AM43+AR43+AW43+BB43+BG43+BL43+BQ43+BV43+CA43+CF43+CK43+CP43+CU43+CZ43+DE43+DJ43+DO43+DT43+DY43+ED43+EI43+EN43+ES43+EX43+FC43+FH43+FM43+FR43</f>
        <v>0</v>
      </c>
      <c r="E43" s="120"/>
      <c r="F43" s="121"/>
      <c r="I43" s="89"/>
      <c r="J43" s="90"/>
      <c r="K43" s="91">
        <f t="shared" ref="K43" si="40">+SUM(I43:J43)</f>
        <v>0</v>
      </c>
      <c r="N43" s="89"/>
      <c r="O43" s="90"/>
      <c r="P43" s="91">
        <f t="shared" ref="P43" si="41">+SUM(N43:O43)</f>
        <v>0</v>
      </c>
      <c r="S43" s="89"/>
      <c r="T43" s="90"/>
      <c r="U43" s="91">
        <f t="shared" ref="U43" si="42">+SUM(S43:T43)</f>
        <v>0</v>
      </c>
      <c r="X43" s="89"/>
      <c r="Y43" s="90"/>
      <c r="Z43" s="91">
        <f t="shared" ref="Z43" si="43">+SUM(X43:Y43)</f>
        <v>0</v>
      </c>
      <c r="AC43" s="89"/>
      <c r="AD43" s="90"/>
      <c r="AE43" s="91">
        <f t="shared" ref="AE43" si="44">+SUM(AC43:AD43)</f>
        <v>0</v>
      </c>
      <c r="AH43" s="89"/>
      <c r="AI43" s="90"/>
      <c r="AJ43" s="91">
        <f t="shared" ref="AJ43" si="45">+SUM(AH43:AI43)</f>
        <v>0</v>
      </c>
      <c r="AM43" s="89"/>
      <c r="AN43" s="90"/>
      <c r="AO43" s="91">
        <f t="shared" ref="AO43" si="46">+SUM(AM43:AN43)</f>
        <v>0</v>
      </c>
      <c r="AR43" s="89"/>
      <c r="AS43" s="90"/>
      <c r="AT43" s="91">
        <f t="shared" ref="AT43" si="47">+SUM(AR43:AS43)</f>
        <v>0</v>
      </c>
      <c r="AW43" s="89"/>
      <c r="AX43" s="90"/>
      <c r="AY43" s="91">
        <f t="shared" ref="AY43" si="48">+SUM(AW43:AX43)</f>
        <v>0</v>
      </c>
      <c r="BB43" s="89"/>
      <c r="BC43" s="90"/>
      <c r="BD43" s="91">
        <f t="shared" ref="BD43" si="49">+SUM(BB43:BC43)</f>
        <v>0</v>
      </c>
      <c r="BG43" s="89"/>
      <c r="BH43" s="90"/>
      <c r="BI43" s="91">
        <f t="shared" ref="BI43" si="50">+SUM(BG43:BH43)</f>
        <v>0</v>
      </c>
      <c r="BL43" s="89"/>
      <c r="BM43" s="90"/>
      <c r="BN43" s="91">
        <f t="shared" ref="BN43" si="51">+SUM(BL43:BM43)</f>
        <v>0</v>
      </c>
      <c r="BQ43" s="89"/>
      <c r="BR43" s="90"/>
      <c r="BS43" s="91">
        <f t="shared" ref="BS43" si="52">+SUM(BQ43:BR43)</f>
        <v>0</v>
      </c>
      <c r="BV43" s="89"/>
      <c r="BW43" s="90"/>
      <c r="BX43" s="91">
        <f t="shared" ref="BX43" si="53">+SUM(BV43:BW43)</f>
        <v>0</v>
      </c>
      <c r="CA43" s="89"/>
      <c r="CB43" s="90"/>
      <c r="CC43" s="91">
        <f t="shared" ref="CC43" si="54">+SUM(CA43:CB43)</f>
        <v>0</v>
      </c>
      <c r="CF43" s="89"/>
      <c r="CG43" s="90"/>
      <c r="CH43" s="91">
        <f t="shared" ref="CH43" si="55">+SUM(CF43:CG43)</f>
        <v>0</v>
      </c>
      <c r="CK43" s="89"/>
      <c r="CL43" s="90"/>
      <c r="CM43" s="91">
        <f t="shared" ref="CM43" si="56">+SUM(CK43:CL43)</f>
        <v>0</v>
      </c>
      <c r="CP43" s="89"/>
      <c r="CQ43" s="90"/>
      <c r="CR43" s="91">
        <f t="shared" ref="CR43" si="57">+SUM(CP43:CQ43)</f>
        <v>0</v>
      </c>
      <c r="CU43" s="89"/>
      <c r="CV43" s="90"/>
      <c r="CW43" s="91">
        <f t="shared" ref="CW43" si="58">+SUM(CU43:CV43)</f>
        <v>0</v>
      </c>
      <c r="CZ43" s="89"/>
      <c r="DA43" s="90"/>
      <c r="DB43" s="91">
        <f t="shared" ref="DB43" si="59">+SUM(CZ43:DA43)</f>
        <v>0</v>
      </c>
      <c r="DE43" s="89"/>
      <c r="DF43" s="90"/>
      <c r="DG43" s="91">
        <f t="shared" ref="DG43" si="60">+SUM(DE43:DF43)</f>
        <v>0</v>
      </c>
      <c r="DJ43" s="89"/>
      <c r="DK43" s="90"/>
      <c r="DL43" s="91">
        <f t="shared" ref="DL43" si="61">+SUM(DJ43:DK43)</f>
        <v>0</v>
      </c>
      <c r="DO43" s="89"/>
      <c r="DP43" s="90"/>
      <c r="DQ43" s="91">
        <f t="shared" ref="DQ43" si="62">+SUM(DO43:DP43)</f>
        <v>0</v>
      </c>
      <c r="DT43" s="89"/>
      <c r="DU43" s="90"/>
      <c r="DV43" s="91">
        <f t="shared" ref="DV43" si="63">+SUM(DT43:DU43)</f>
        <v>0</v>
      </c>
      <c r="DY43" s="89"/>
      <c r="DZ43" s="90"/>
      <c r="EA43" s="91">
        <f t="shared" ref="EA43" si="64">+SUM(DY43:DZ43)</f>
        <v>0</v>
      </c>
      <c r="ED43" s="89"/>
      <c r="EE43" s="90"/>
      <c r="EF43" s="91">
        <f t="shared" ref="EF43" si="65">+SUM(ED43:EE43)</f>
        <v>0</v>
      </c>
      <c r="EI43" s="89"/>
      <c r="EJ43" s="90"/>
      <c r="EK43" s="91">
        <f t="shared" ref="EK43" si="66">+SUM(EI43:EJ43)</f>
        <v>0</v>
      </c>
      <c r="EN43" s="89"/>
      <c r="EO43" s="90"/>
      <c r="EP43" s="91">
        <f t="shared" ref="EP43" si="67">+SUM(EN43:EO43)</f>
        <v>0</v>
      </c>
      <c r="ES43" s="89"/>
      <c r="ET43" s="90"/>
      <c r="EU43" s="91">
        <f t="shared" ref="EU43" si="68">+SUM(ES43:ET43)</f>
        <v>0</v>
      </c>
      <c r="EX43" s="89"/>
      <c r="EY43" s="90"/>
      <c r="EZ43" s="91">
        <f t="shared" ref="EZ43" si="69">+SUM(EX43:EY43)</f>
        <v>0</v>
      </c>
      <c r="FC43" s="89"/>
      <c r="FD43" s="90"/>
      <c r="FE43" s="91">
        <f t="shared" ref="FE43" si="70">+SUM(FC43:FD43)</f>
        <v>0</v>
      </c>
      <c r="FH43" s="89"/>
      <c r="FI43" s="90"/>
      <c r="FJ43" s="91">
        <f t="shared" ref="FJ43" si="71">+SUM(FH43:FI43)</f>
        <v>0</v>
      </c>
      <c r="FM43" s="89"/>
      <c r="FN43" s="90"/>
      <c r="FO43" s="91">
        <f t="shared" ref="FO43" si="72">+SUM(FM43:FN43)</f>
        <v>0</v>
      </c>
      <c r="FR43" s="89"/>
      <c r="FS43" s="90"/>
      <c r="FT43" s="91">
        <f t="shared" ref="FT43" si="73">+SUM(FR43:FS43)</f>
        <v>0</v>
      </c>
    </row>
    <row r="44" spans="1:186" s="14" customFormat="1" ht="30" customHeight="1">
      <c r="A44" s="122" t="s">
        <v>116</v>
      </c>
      <c r="B44" s="122"/>
      <c r="D44" s="119">
        <f t="shared" ref="D44:D45" si="74">+I44+N44+S44+X44+AC44+AH44+AM44+AR44+AW44+BB44+BG44+BL44+BQ44+BV44+CA44+CF44+CK44+CP44+CU44+CZ44+DE44+DJ44+DO44+DT44+DY44+ED44+EI44+EN44+ES44+EX44+FC44+FH44+FM44+FR44</f>
        <v>0</v>
      </c>
      <c r="E44" s="120"/>
      <c r="F44" s="121"/>
      <c r="I44" s="89"/>
      <c r="J44" s="90"/>
      <c r="K44" s="91">
        <f t="shared" ref="K44:K45" si="75">+SUM(I44:J44)</f>
        <v>0</v>
      </c>
      <c r="L44" s="15" t="e">
        <f>+I44/I43</f>
        <v>#DIV/0!</v>
      </c>
      <c r="N44" s="89"/>
      <c r="O44" s="90"/>
      <c r="P44" s="91">
        <f t="shared" ref="P44:P45" si="76">+SUM(N44:O44)</f>
        <v>0</v>
      </c>
      <c r="Q44" s="15" t="e">
        <f>+N44/N43</f>
        <v>#DIV/0!</v>
      </c>
      <c r="S44" s="89"/>
      <c r="T44" s="90"/>
      <c r="U44" s="91">
        <f t="shared" ref="U44:U45" si="77">+SUM(S44:T44)</f>
        <v>0</v>
      </c>
      <c r="V44" s="15" t="e">
        <f>+S44/S43</f>
        <v>#DIV/0!</v>
      </c>
      <c r="X44" s="89"/>
      <c r="Y44" s="90"/>
      <c r="Z44" s="91">
        <f t="shared" ref="Z44:Z45" si="78">+SUM(X44:Y44)</f>
        <v>0</v>
      </c>
      <c r="AA44" s="15" t="e">
        <f>+X44/X43</f>
        <v>#DIV/0!</v>
      </c>
      <c r="AC44" s="89"/>
      <c r="AD44" s="90"/>
      <c r="AE44" s="91">
        <f t="shared" ref="AE44:AE45" si="79">+SUM(AC44:AD44)</f>
        <v>0</v>
      </c>
      <c r="AF44" s="15" t="e">
        <f>+AC44/AC43</f>
        <v>#DIV/0!</v>
      </c>
      <c r="AH44" s="89"/>
      <c r="AI44" s="90"/>
      <c r="AJ44" s="91">
        <f t="shared" ref="AJ44:AJ45" si="80">+SUM(AH44:AI44)</f>
        <v>0</v>
      </c>
      <c r="AK44" s="15" t="e">
        <f>+AH44/AH43</f>
        <v>#DIV/0!</v>
      </c>
      <c r="AM44" s="89"/>
      <c r="AN44" s="90"/>
      <c r="AO44" s="91">
        <f t="shared" ref="AO44:AO45" si="81">+SUM(AM44:AN44)</f>
        <v>0</v>
      </c>
      <c r="AP44" s="15" t="e">
        <f>+AM44/AM43</f>
        <v>#DIV/0!</v>
      </c>
      <c r="AR44" s="89"/>
      <c r="AS44" s="90"/>
      <c r="AT44" s="91">
        <f t="shared" ref="AT44:AT45" si="82">+SUM(AR44:AS44)</f>
        <v>0</v>
      </c>
      <c r="AU44" s="15" t="e">
        <f>+AR44/AR43</f>
        <v>#DIV/0!</v>
      </c>
      <c r="AW44" s="89"/>
      <c r="AX44" s="90"/>
      <c r="AY44" s="91">
        <f t="shared" ref="AY44:AY45" si="83">+SUM(AW44:AX44)</f>
        <v>0</v>
      </c>
      <c r="AZ44" s="15" t="e">
        <f>+AW44/AW43</f>
        <v>#DIV/0!</v>
      </c>
      <c r="BB44" s="89"/>
      <c r="BC44" s="90"/>
      <c r="BD44" s="91">
        <f t="shared" ref="BD44:BD45" si="84">+SUM(BB44:BC44)</f>
        <v>0</v>
      </c>
      <c r="BE44" s="15" t="e">
        <f>+BB44/BB43</f>
        <v>#DIV/0!</v>
      </c>
      <c r="BG44" s="89"/>
      <c r="BH44" s="90"/>
      <c r="BI44" s="91">
        <f t="shared" ref="BI44:BI45" si="85">+SUM(BG44:BH44)</f>
        <v>0</v>
      </c>
      <c r="BJ44" s="15" t="e">
        <f>+BG44/BG43</f>
        <v>#DIV/0!</v>
      </c>
      <c r="BL44" s="89"/>
      <c r="BM44" s="90"/>
      <c r="BN44" s="91">
        <f t="shared" ref="BN44:BN45" si="86">+SUM(BL44:BM44)</f>
        <v>0</v>
      </c>
      <c r="BO44" s="15" t="e">
        <f>+BL44/BL43</f>
        <v>#DIV/0!</v>
      </c>
      <c r="BQ44" s="89"/>
      <c r="BR44" s="90"/>
      <c r="BS44" s="91">
        <f t="shared" ref="BS44:BS45" si="87">+SUM(BQ44:BR44)</f>
        <v>0</v>
      </c>
      <c r="BT44" s="15" t="e">
        <f>+BQ44/BQ43</f>
        <v>#DIV/0!</v>
      </c>
      <c r="BV44" s="89"/>
      <c r="BW44" s="90"/>
      <c r="BX44" s="91">
        <f t="shared" ref="BX44:BX45" si="88">+SUM(BV44:BW44)</f>
        <v>0</v>
      </c>
      <c r="BY44" s="15" t="e">
        <f>+BV44/BV43</f>
        <v>#DIV/0!</v>
      </c>
      <c r="CA44" s="89"/>
      <c r="CB44" s="90"/>
      <c r="CC44" s="91">
        <f t="shared" ref="CC44:CC45" si="89">+SUM(CA44:CB44)</f>
        <v>0</v>
      </c>
      <c r="CD44" s="15" t="e">
        <f>+CA44/CA43</f>
        <v>#DIV/0!</v>
      </c>
      <c r="CF44" s="89"/>
      <c r="CG44" s="90"/>
      <c r="CH44" s="91">
        <f t="shared" ref="CH44:CH45" si="90">+SUM(CF44:CG44)</f>
        <v>0</v>
      </c>
      <c r="CI44" s="15" t="e">
        <f>+CF44/CF43</f>
        <v>#DIV/0!</v>
      </c>
      <c r="CK44" s="89"/>
      <c r="CL44" s="90"/>
      <c r="CM44" s="91">
        <f t="shared" ref="CM44:CM45" si="91">+SUM(CK44:CL44)</f>
        <v>0</v>
      </c>
      <c r="CN44" s="15" t="e">
        <f>+CK44/CK43</f>
        <v>#DIV/0!</v>
      </c>
      <c r="CP44" s="89"/>
      <c r="CQ44" s="90"/>
      <c r="CR44" s="91">
        <f t="shared" ref="CR44:CR45" si="92">+SUM(CP44:CQ44)</f>
        <v>0</v>
      </c>
      <c r="CS44" s="15" t="e">
        <f>+CP44/CP43</f>
        <v>#DIV/0!</v>
      </c>
      <c r="CU44" s="89"/>
      <c r="CV44" s="90"/>
      <c r="CW44" s="91">
        <f t="shared" ref="CW44:CW45" si="93">+SUM(CU44:CV44)</f>
        <v>0</v>
      </c>
      <c r="CX44" s="15" t="e">
        <f>+CU44/CU43</f>
        <v>#DIV/0!</v>
      </c>
      <c r="CZ44" s="89"/>
      <c r="DA44" s="90"/>
      <c r="DB44" s="91">
        <f t="shared" ref="DB44:DB45" si="94">+SUM(CZ44:DA44)</f>
        <v>0</v>
      </c>
      <c r="DC44" s="15" t="e">
        <f>+CZ44/CZ43</f>
        <v>#DIV/0!</v>
      </c>
      <c r="DE44" s="89"/>
      <c r="DF44" s="90"/>
      <c r="DG44" s="91">
        <f t="shared" ref="DG44:DG45" si="95">+SUM(DE44:DF44)</f>
        <v>0</v>
      </c>
      <c r="DH44" s="15" t="e">
        <f>+DE44/DE43</f>
        <v>#DIV/0!</v>
      </c>
      <c r="DJ44" s="89"/>
      <c r="DK44" s="90"/>
      <c r="DL44" s="91">
        <f t="shared" ref="DL44:DL45" si="96">+SUM(DJ44:DK44)</f>
        <v>0</v>
      </c>
      <c r="DM44" s="15" t="e">
        <f>+DJ44/DJ43</f>
        <v>#DIV/0!</v>
      </c>
      <c r="DO44" s="89"/>
      <c r="DP44" s="90"/>
      <c r="DQ44" s="91">
        <f t="shared" ref="DQ44:DQ45" si="97">+SUM(DO44:DP44)</f>
        <v>0</v>
      </c>
      <c r="DR44" s="15" t="e">
        <f>+DO44/DO43</f>
        <v>#DIV/0!</v>
      </c>
      <c r="DT44" s="89"/>
      <c r="DU44" s="90"/>
      <c r="DV44" s="91">
        <f t="shared" ref="DV44:DV45" si="98">+SUM(DT44:DU44)</f>
        <v>0</v>
      </c>
      <c r="DW44" s="15" t="e">
        <f>+DT44/DT43</f>
        <v>#DIV/0!</v>
      </c>
      <c r="DY44" s="89"/>
      <c r="DZ44" s="90"/>
      <c r="EA44" s="91">
        <f t="shared" ref="EA44:EA45" si="99">+SUM(DY44:DZ44)</f>
        <v>0</v>
      </c>
      <c r="EB44" s="15" t="e">
        <f>+DY44/DY43</f>
        <v>#DIV/0!</v>
      </c>
      <c r="ED44" s="89"/>
      <c r="EE44" s="90"/>
      <c r="EF44" s="91">
        <f t="shared" ref="EF44:EF45" si="100">+SUM(ED44:EE44)</f>
        <v>0</v>
      </c>
      <c r="EG44" s="15" t="e">
        <f>+ED44/ED43</f>
        <v>#DIV/0!</v>
      </c>
      <c r="EI44" s="89"/>
      <c r="EJ44" s="90"/>
      <c r="EK44" s="91">
        <f t="shared" ref="EK44:EK45" si="101">+SUM(EI44:EJ44)</f>
        <v>0</v>
      </c>
      <c r="EL44" s="15" t="e">
        <f>+EI44/EI43</f>
        <v>#DIV/0!</v>
      </c>
      <c r="EN44" s="89"/>
      <c r="EO44" s="90"/>
      <c r="EP44" s="91">
        <f t="shared" ref="EP44:EP45" si="102">+SUM(EN44:EO44)</f>
        <v>0</v>
      </c>
      <c r="EQ44" s="15" t="e">
        <f>+EN44/EN43</f>
        <v>#DIV/0!</v>
      </c>
      <c r="ES44" s="89"/>
      <c r="ET44" s="90"/>
      <c r="EU44" s="91">
        <f t="shared" ref="EU44:EU45" si="103">+SUM(ES44:ET44)</f>
        <v>0</v>
      </c>
      <c r="EV44" s="15" t="e">
        <f>+ES44/ES43</f>
        <v>#DIV/0!</v>
      </c>
      <c r="EX44" s="89"/>
      <c r="EY44" s="90"/>
      <c r="EZ44" s="91">
        <f t="shared" ref="EZ44:EZ45" si="104">+SUM(EX44:EY44)</f>
        <v>0</v>
      </c>
      <c r="FA44" s="15" t="e">
        <f>+EX44/EX43</f>
        <v>#DIV/0!</v>
      </c>
      <c r="FC44" s="89"/>
      <c r="FD44" s="90"/>
      <c r="FE44" s="91">
        <f t="shared" ref="FE44:FE45" si="105">+SUM(FC44:FD44)</f>
        <v>0</v>
      </c>
      <c r="FF44" s="15" t="e">
        <f>+FC44/FC43</f>
        <v>#DIV/0!</v>
      </c>
      <c r="FH44" s="89"/>
      <c r="FI44" s="90"/>
      <c r="FJ44" s="91">
        <f t="shared" ref="FJ44:FJ45" si="106">+SUM(FH44:FI44)</f>
        <v>0</v>
      </c>
      <c r="FK44" s="15" t="e">
        <f>+FH44/FH43</f>
        <v>#DIV/0!</v>
      </c>
      <c r="FM44" s="89"/>
      <c r="FN44" s="90"/>
      <c r="FO44" s="91">
        <f t="shared" ref="FO44:FO45" si="107">+SUM(FM44:FN44)</f>
        <v>0</v>
      </c>
      <c r="FP44" s="15" t="e">
        <f>+FM44/FM43</f>
        <v>#DIV/0!</v>
      </c>
      <c r="FR44" s="89"/>
      <c r="FS44" s="90"/>
      <c r="FT44" s="91">
        <f t="shared" ref="FT44:FT45" si="108">+SUM(FR44:FS44)</f>
        <v>0</v>
      </c>
      <c r="FU44" s="15" t="e">
        <f>+FR44/FR43</f>
        <v>#DIV/0!</v>
      </c>
    </row>
    <row r="45" spans="1:186" s="14" customFormat="1" ht="30" customHeight="1">
      <c r="A45" s="122" t="s">
        <v>117</v>
      </c>
      <c r="B45" s="122"/>
      <c r="D45" s="119">
        <f t="shared" si="74"/>
        <v>0</v>
      </c>
      <c r="E45" s="120"/>
      <c r="F45" s="121"/>
      <c r="I45" s="89"/>
      <c r="J45" s="90"/>
      <c r="K45" s="91">
        <f t="shared" si="75"/>
        <v>0</v>
      </c>
      <c r="L45" s="15" t="e">
        <f>+I45/I43</f>
        <v>#DIV/0!</v>
      </c>
      <c r="N45" s="89"/>
      <c r="O45" s="90"/>
      <c r="P45" s="91">
        <f t="shared" si="76"/>
        <v>0</v>
      </c>
      <c r="Q45" s="15" t="e">
        <f>+N45/N43</f>
        <v>#DIV/0!</v>
      </c>
      <c r="S45" s="89"/>
      <c r="T45" s="90"/>
      <c r="U45" s="91">
        <f t="shared" si="77"/>
        <v>0</v>
      </c>
      <c r="V45" s="15" t="e">
        <f>+S45/S43</f>
        <v>#DIV/0!</v>
      </c>
      <c r="X45" s="89"/>
      <c r="Y45" s="90"/>
      <c r="Z45" s="91">
        <f t="shared" si="78"/>
        <v>0</v>
      </c>
      <c r="AA45" s="15" t="e">
        <f>+X45/X43</f>
        <v>#DIV/0!</v>
      </c>
      <c r="AC45" s="89"/>
      <c r="AD45" s="90"/>
      <c r="AE45" s="91">
        <f t="shared" si="79"/>
        <v>0</v>
      </c>
      <c r="AF45" s="15" t="e">
        <f>+AC45/AC43</f>
        <v>#DIV/0!</v>
      </c>
      <c r="AH45" s="89"/>
      <c r="AI45" s="90"/>
      <c r="AJ45" s="91">
        <f t="shared" si="80"/>
        <v>0</v>
      </c>
      <c r="AK45" s="15" t="e">
        <f>+AH45/AH43</f>
        <v>#DIV/0!</v>
      </c>
      <c r="AM45" s="89"/>
      <c r="AN45" s="90"/>
      <c r="AO45" s="91">
        <f t="shared" si="81"/>
        <v>0</v>
      </c>
      <c r="AP45" s="15" t="e">
        <f>+AM45/AM43</f>
        <v>#DIV/0!</v>
      </c>
      <c r="AR45" s="89"/>
      <c r="AS45" s="90"/>
      <c r="AT45" s="91">
        <f t="shared" si="82"/>
        <v>0</v>
      </c>
      <c r="AU45" s="15" t="e">
        <f>+AR45/AR43</f>
        <v>#DIV/0!</v>
      </c>
      <c r="AW45" s="89"/>
      <c r="AX45" s="90"/>
      <c r="AY45" s="91">
        <f t="shared" si="83"/>
        <v>0</v>
      </c>
      <c r="AZ45" s="15" t="e">
        <f>+AW45/AW43</f>
        <v>#DIV/0!</v>
      </c>
      <c r="BB45" s="89"/>
      <c r="BC45" s="90"/>
      <c r="BD45" s="91">
        <f t="shared" si="84"/>
        <v>0</v>
      </c>
      <c r="BE45" s="15" t="e">
        <f>+BB45/BB43</f>
        <v>#DIV/0!</v>
      </c>
      <c r="BG45" s="89"/>
      <c r="BH45" s="90"/>
      <c r="BI45" s="91">
        <f t="shared" si="85"/>
        <v>0</v>
      </c>
      <c r="BJ45" s="15" t="e">
        <f>+BG45/BG43</f>
        <v>#DIV/0!</v>
      </c>
      <c r="BL45" s="89"/>
      <c r="BM45" s="90"/>
      <c r="BN45" s="91">
        <f t="shared" si="86"/>
        <v>0</v>
      </c>
      <c r="BO45" s="15" t="e">
        <f>+BL45/BL43</f>
        <v>#DIV/0!</v>
      </c>
      <c r="BQ45" s="89"/>
      <c r="BR45" s="90"/>
      <c r="BS45" s="91">
        <f t="shared" si="87"/>
        <v>0</v>
      </c>
      <c r="BT45" s="15" t="e">
        <f>+BQ45/BQ43</f>
        <v>#DIV/0!</v>
      </c>
      <c r="BV45" s="89"/>
      <c r="BW45" s="90"/>
      <c r="BX45" s="91">
        <f t="shared" si="88"/>
        <v>0</v>
      </c>
      <c r="BY45" s="15" t="e">
        <f>+BV45/BV43</f>
        <v>#DIV/0!</v>
      </c>
      <c r="CA45" s="89"/>
      <c r="CB45" s="90"/>
      <c r="CC45" s="91">
        <f t="shared" si="89"/>
        <v>0</v>
      </c>
      <c r="CD45" s="15" t="e">
        <f>+CA45/CA43</f>
        <v>#DIV/0!</v>
      </c>
      <c r="CF45" s="89"/>
      <c r="CG45" s="90"/>
      <c r="CH45" s="91">
        <f t="shared" si="90"/>
        <v>0</v>
      </c>
      <c r="CI45" s="15" t="e">
        <f>+CF45/CF43</f>
        <v>#DIV/0!</v>
      </c>
      <c r="CK45" s="89"/>
      <c r="CL45" s="90"/>
      <c r="CM45" s="91">
        <f t="shared" si="91"/>
        <v>0</v>
      </c>
      <c r="CN45" s="15" t="e">
        <f>+CK45/CK43</f>
        <v>#DIV/0!</v>
      </c>
      <c r="CP45" s="89"/>
      <c r="CQ45" s="90"/>
      <c r="CR45" s="91">
        <f t="shared" si="92"/>
        <v>0</v>
      </c>
      <c r="CS45" s="15" t="e">
        <f>+CP45/CP43</f>
        <v>#DIV/0!</v>
      </c>
      <c r="CU45" s="89"/>
      <c r="CV45" s="90"/>
      <c r="CW45" s="91">
        <f t="shared" si="93"/>
        <v>0</v>
      </c>
      <c r="CX45" s="15" t="e">
        <f>+CU45/CU43</f>
        <v>#DIV/0!</v>
      </c>
      <c r="CZ45" s="89"/>
      <c r="DA45" s="90"/>
      <c r="DB45" s="91">
        <f t="shared" si="94"/>
        <v>0</v>
      </c>
      <c r="DC45" s="15" t="e">
        <f>+CZ45/CZ43</f>
        <v>#DIV/0!</v>
      </c>
      <c r="DE45" s="89"/>
      <c r="DF45" s="90"/>
      <c r="DG45" s="91">
        <f t="shared" si="95"/>
        <v>0</v>
      </c>
      <c r="DH45" s="15" t="e">
        <f>+DE45/DE43</f>
        <v>#DIV/0!</v>
      </c>
      <c r="DJ45" s="89"/>
      <c r="DK45" s="90"/>
      <c r="DL45" s="91">
        <f t="shared" si="96"/>
        <v>0</v>
      </c>
      <c r="DM45" s="15" t="e">
        <f>+DJ45/DJ43</f>
        <v>#DIV/0!</v>
      </c>
      <c r="DO45" s="89"/>
      <c r="DP45" s="90"/>
      <c r="DQ45" s="91">
        <f t="shared" si="97"/>
        <v>0</v>
      </c>
      <c r="DR45" s="15" t="e">
        <f>+DO45/DO43</f>
        <v>#DIV/0!</v>
      </c>
      <c r="DT45" s="89"/>
      <c r="DU45" s="90"/>
      <c r="DV45" s="91">
        <f t="shared" si="98"/>
        <v>0</v>
      </c>
      <c r="DW45" s="15" t="e">
        <f>+DT45/DT43</f>
        <v>#DIV/0!</v>
      </c>
      <c r="DY45" s="89"/>
      <c r="DZ45" s="90"/>
      <c r="EA45" s="91">
        <f t="shared" si="99"/>
        <v>0</v>
      </c>
      <c r="EB45" s="15" t="e">
        <f>+DY45/DY43</f>
        <v>#DIV/0!</v>
      </c>
      <c r="ED45" s="89"/>
      <c r="EE45" s="90"/>
      <c r="EF45" s="91">
        <f t="shared" si="100"/>
        <v>0</v>
      </c>
      <c r="EG45" s="15" t="e">
        <f>+ED45/ED43</f>
        <v>#DIV/0!</v>
      </c>
      <c r="EI45" s="89"/>
      <c r="EJ45" s="90"/>
      <c r="EK45" s="91">
        <f t="shared" si="101"/>
        <v>0</v>
      </c>
      <c r="EL45" s="15" t="e">
        <f>+EI45/EI43</f>
        <v>#DIV/0!</v>
      </c>
      <c r="EN45" s="89"/>
      <c r="EO45" s="90"/>
      <c r="EP45" s="91">
        <f t="shared" si="102"/>
        <v>0</v>
      </c>
      <c r="EQ45" s="15" t="e">
        <f>+EN45/EN43</f>
        <v>#DIV/0!</v>
      </c>
      <c r="ES45" s="89"/>
      <c r="ET45" s="90"/>
      <c r="EU45" s="91">
        <f t="shared" si="103"/>
        <v>0</v>
      </c>
      <c r="EV45" s="15" t="e">
        <f>+ES45/ES43</f>
        <v>#DIV/0!</v>
      </c>
      <c r="EX45" s="89"/>
      <c r="EY45" s="90"/>
      <c r="EZ45" s="91">
        <f t="shared" si="104"/>
        <v>0</v>
      </c>
      <c r="FA45" s="15" t="e">
        <f>+EX45/EX43</f>
        <v>#DIV/0!</v>
      </c>
      <c r="FC45" s="89"/>
      <c r="FD45" s="90"/>
      <c r="FE45" s="91">
        <f t="shared" si="105"/>
        <v>0</v>
      </c>
      <c r="FF45" s="15" t="e">
        <f>+FC45/FC43</f>
        <v>#DIV/0!</v>
      </c>
      <c r="FH45" s="89"/>
      <c r="FI45" s="90"/>
      <c r="FJ45" s="91">
        <f t="shared" si="106"/>
        <v>0</v>
      </c>
      <c r="FK45" s="15" t="e">
        <f>+FH45/FH43</f>
        <v>#DIV/0!</v>
      </c>
      <c r="FM45" s="89"/>
      <c r="FN45" s="90"/>
      <c r="FO45" s="91">
        <f t="shared" si="107"/>
        <v>0</v>
      </c>
      <c r="FP45" s="15" t="e">
        <f>+FM45/FM43</f>
        <v>#DIV/0!</v>
      </c>
      <c r="FR45" s="89"/>
      <c r="FS45" s="90"/>
      <c r="FT45" s="91">
        <f t="shared" si="108"/>
        <v>0</v>
      </c>
      <c r="FU45" s="15" t="e">
        <f>+FR45/FR43</f>
        <v>#DIV/0!</v>
      </c>
    </row>
    <row r="46" spans="1:186" s="14" customFormat="1" ht="54.75" customHeight="1">
      <c r="A46" s="122" t="s">
        <v>118</v>
      </c>
      <c r="B46" s="122"/>
      <c r="D46" s="119">
        <f t="shared" ref="D46:D48" si="109">+I46+N46+S46+X46+AC46+AH46+AM46+AR46+AW46+BB46+BG46+BL46+BQ46+BV46+CA46+CF46+CK46+CP46+CU46+CZ46+DE46+DJ46+DO46+DT46+DY46+ED46+EI46+EN46+ES46+EX46+FC46+FH46+FM46+FR46</f>
        <v>0</v>
      </c>
      <c r="E46" s="120"/>
      <c r="F46" s="121"/>
      <c r="I46" s="89"/>
      <c r="J46" s="90"/>
      <c r="K46" s="91">
        <f t="shared" ref="K46:K48" si="110">+SUM(I46:J46)</f>
        <v>0</v>
      </c>
      <c r="L46" s="15" t="e">
        <f>+I46/I43</f>
        <v>#DIV/0!</v>
      </c>
      <c r="N46" s="89"/>
      <c r="O46" s="90"/>
      <c r="P46" s="91">
        <f t="shared" ref="P46:P48" si="111">+SUM(N46:O46)</f>
        <v>0</v>
      </c>
      <c r="Q46" s="15" t="e">
        <f>+N46/N43</f>
        <v>#DIV/0!</v>
      </c>
      <c r="S46" s="89"/>
      <c r="T46" s="90"/>
      <c r="U46" s="91">
        <f t="shared" ref="U46:U48" si="112">+SUM(S46:T46)</f>
        <v>0</v>
      </c>
      <c r="V46" s="15" t="e">
        <f>+S46/S43</f>
        <v>#DIV/0!</v>
      </c>
      <c r="X46" s="89"/>
      <c r="Y46" s="90"/>
      <c r="Z46" s="91">
        <f t="shared" ref="Z46:Z48" si="113">+SUM(X46:Y46)</f>
        <v>0</v>
      </c>
      <c r="AA46" s="15" t="e">
        <f>+X46/X43</f>
        <v>#DIV/0!</v>
      </c>
      <c r="AC46" s="89"/>
      <c r="AD46" s="90"/>
      <c r="AE46" s="91">
        <f t="shared" ref="AE46:AE48" si="114">+SUM(AC46:AD46)</f>
        <v>0</v>
      </c>
      <c r="AF46" s="15" t="e">
        <f>+AC46/AC43</f>
        <v>#DIV/0!</v>
      </c>
      <c r="AH46" s="89"/>
      <c r="AI46" s="90"/>
      <c r="AJ46" s="91">
        <f t="shared" ref="AJ46:AJ48" si="115">+SUM(AH46:AI46)</f>
        <v>0</v>
      </c>
      <c r="AK46" s="15" t="e">
        <f>+AH46/AH43</f>
        <v>#DIV/0!</v>
      </c>
      <c r="AM46" s="89"/>
      <c r="AN46" s="90"/>
      <c r="AO46" s="91">
        <f t="shared" ref="AO46:AO48" si="116">+SUM(AM46:AN46)</f>
        <v>0</v>
      </c>
      <c r="AP46" s="15" t="e">
        <f>+AM46/AM43</f>
        <v>#DIV/0!</v>
      </c>
      <c r="AR46" s="89"/>
      <c r="AS46" s="90"/>
      <c r="AT46" s="91">
        <f t="shared" ref="AT46:AT48" si="117">+SUM(AR46:AS46)</f>
        <v>0</v>
      </c>
      <c r="AU46" s="15" t="e">
        <f>+AR46/AR43</f>
        <v>#DIV/0!</v>
      </c>
      <c r="AW46" s="89"/>
      <c r="AX46" s="90"/>
      <c r="AY46" s="91">
        <f t="shared" ref="AY46:AY48" si="118">+SUM(AW46:AX46)</f>
        <v>0</v>
      </c>
      <c r="AZ46" s="15" t="e">
        <f>+AW46/AW43</f>
        <v>#DIV/0!</v>
      </c>
      <c r="BB46" s="89"/>
      <c r="BC46" s="90"/>
      <c r="BD46" s="91">
        <f t="shared" ref="BD46:BD48" si="119">+SUM(BB46:BC46)</f>
        <v>0</v>
      </c>
      <c r="BE46" s="15" t="e">
        <f>+BB46/BB43</f>
        <v>#DIV/0!</v>
      </c>
      <c r="BG46" s="89"/>
      <c r="BH46" s="90"/>
      <c r="BI46" s="91">
        <f t="shared" ref="BI46:BI48" si="120">+SUM(BG46:BH46)</f>
        <v>0</v>
      </c>
      <c r="BJ46" s="15" t="e">
        <f>+BG46/BG43</f>
        <v>#DIV/0!</v>
      </c>
      <c r="BL46" s="89"/>
      <c r="BM46" s="90"/>
      <c r="BN46" s="91">
        <f t="shared" ref="BN46:BN48" si="121">+SUM(BL46:BM46)</f>
        <v>0</v>
      </c>
      <c r="BO46" s="15" t="e">
        <f>+BL46/BL43</f>
        <v>#DIV/0!</v>
      </c>
      <c r="BQ46" s="89"/>
      <c r="BR46" s="90"/>
      <c r="BS46" s="91">
        <f t="shared" ref="BS46:BS48" si="122">+SUM(BQ46:BR46)</f>
        <v>0</v>
      </c>
      <c r="BT46" s="15" t="e">
        <f>+BQ46/BQ43</f>
        <v>#DIV/0!</v>
      </c>
      <c r="BV46" s="89"/>
      <c r="BW46" s="90"/>
      <c r="BX46" s="91">
        <f t="shared" ref="BX46:BX48" si="123">+SUM(BV46:BW46)</f>
        <v>0</v>
      </c>
      <c r="BY46" s="15" t="e">
        <f>+BV46/BV43</f>
        <v>#DIV/0!</v>
      </c>
      <c r="CA46" s="89"/>
      <c r="CB46" s="90"/>
      <c r="CC46" s="91">
        <f t="shared" ref="CC46:CC48" si="124">+SUM(CA46:CB46)</f>
        <v>0</v>
      </c>
      <c r="CD46" s="15" t="e">
        <f>+CA46/CA43</f>
        <v>#DIV/0!</v>
      </c>
      <c r="CF46" s="89"/>
      <c r="CG46" s="90"/>
      <c r="CH46" s="91">
        <f t="shared" ref="CH46:CH48" si="125">+SUM(CF46:CG46)</f>
        <v>0</v>
      </c>
      <c r="CI46" s="15" t="e">
        <f>+CF46/CF43</f>
        <v>#DIV/0!</v>
      </c>
      <c r="CK46" s="89"/>
      <c r="CL46" s="90"/>
      <c r="CM46" s="91">
        <f t="shared" ref="CM46:CM48" si="126">+SUM(CK46:CL46)</f>
        <v>0</v>
      </c>
      <c r="CN46" s="15" t="e">
        <f>+CK46/CK43</f>
        <v>#DIV/0!</v>
      </c>
      <c r="CP46" s="89"/>
      <c r="CQ46" s="90"/>
      <c r="CR46" s="91">
        <f t="shared" ref="CR46:CR48" si="127">+SUM(CP46:CQ46)</f>
        <v>0</v>
      </c>
      <c r="CS46" s="15" t="e">
        <f>+CP46/CP43</f>
        <v>#DIV/0!</v>
      </c>
      <c r="CU46" s="89"/>
      <c r="CV46" s="90"/>
      <c r="CW46" s="91">
        <f t="shared" ref="CW46:CW48" si="128">+SUM(CU46:CV46)</f>
        <v>0</v>
      </c>
      <c r="CX46" s="15" t="e">
        <f>+CU46/CU43</f>
        <v>#DIV/0!</v>
      </c>
      <c r="CZ46" s="89"/>
      <c r="DA46" s="90"/>
      <c r="DB46" s="91">
        <f t="shared" ref="DB46:DB48" si="129">+SUM(CZ46:DA46)</f>
        <v>0</v>
      </c>
      <c r="DC46" s="15" t="e">
        <f>+CZ46/CZ43</f>
        <v>#DIV/0!</v>
      </c>
      <c r="DE46" s="89"/>
      <c r="DF46" s="90"/>
      <c r="DG46" s="91">
        <f t="shared" ref="DG46:DG48" si="130">+SUM(DE46:DF46)</f>
        <v>0</v>
      </c>
      <c r="DH46" s="15" t="e">
        <f>+DE46/DE43</f>
        <v>#DIV/0!</v>
      </c>
      <c r="DJ46" s="89"/>
      <c r="DK46" s="90"/>
      <c r="DL46" s="91">
        <f t="shared" ref="DL46:DL48" si="131">+SUM(DJ46:DK46)</f>
        <v>0</v>
      </c>
      <c r="DM46" s="15" t="e">
        <f>+DJ46/DJ43</f>
        <v>#DIV/0!</v>
      </c>
      <c r="DO46" s="89"/>
      <c r="DP46" s="90"/>
      <c r="DQ46" s="91">
        <f t="shared" ref="DQ46:DQ48" si="132">+SUM(DO46:DP46)</f>
        <v>0</v>
      </c>
      <c r="DR46" s="15" t="e">
        <f>+DO46/DO43</f>
        <v>#DIV/0!</v>
      </c>
      <c r="DT46" s="89"/>
      <c r="DU46" s="90"/>
      <c r="DV46" s="91">
        <f t="shared" ref="DV46:DV48" si="133">+SUM(DT46:DU46)</f>
        <v>0</v>
      </c>
      <c r="DW46" s="15" t="e">
        <f>+DT46/DT43</f>
        <v>#DIV/0!</v>
      </c>
      <c r="DY46" s="89"/>
      <c r="DZ46" s="90"/>
      <c r="EA46" s="91">
        <f t="shared" ref="EA46:EA48" si="134">+SUM(DY46:DZ46)</f>
        <v>0</v>
      </c>
      <c r="EB46" s="15" t="e">
        <f>+DY46/DY43</f>
        <v>#DIV/0!</v>
      </c>
      <c r="ED46" s="89"/>
      <c r="EE46" s="90"/>
      <c r="EF46" s="91">
        <f t="shared" ref="EF46:EF48" si="135">+SUM(ED46:EE46)</f>
        <v>0</v>
      </c>
      <c r="EG46" s="15" t="e">
        <f>+ED46/ED43</f>
        <v>#DIV/0!</v>
      </c>
      <c r="EI46" s="89"/>
      <c r="EJ46" s="90"/>
      <c r="EK46" s="91">
        <f t="shared" ref="EK46:EK48" si="136">+SUM(EI46:EJ46)</f>
        <v>0</v>
      </c>
      <c r="EL46" s="15" t="e">
        <f>+EI46/EI43</f>
        <v>#DIV/0!</v>
      </c>
      <c r="EN46" s="89"/>
      <c r="EO46" s="90"/>
      <c r="EP46" s="91">
        <f t="shared" ref="EP46:EP48" si="137">+SUM(EN46:EO46)</f>
        <v>0</v>
      </c>
      <c r="EQ46" s="15" t="e">
        <f>+EN46/EN43</f>
        <v>#DIV/0!</v>
      </c>
      <c r="ES46" s="89"/>
      <c r="ET46" s="90"/>
      <c r="EU46" s="91">
        <f t="shared" ref="EU46:EU48" si="138">+SUM(ES46:ET46)</f>
        <v>0</v>
      </c>
      <c r="EV46" s="15" t="e">
        <f>+ES46/ES43</f>
        <v>#DIV/0!</v>
      </c>
      <c r="EX46" s="89"/>
      <c r="EY46" s="90"/>
      <c r="EZ46" s="91">
        <f t="shared" ref="EZ46:EZ48" si="139">+SUM(EX46:EY46)</f>
        <v>0</v>
      </c>
      <c r="FA46" s="15" t="e">
        <f>+EX46/EX43</f>
        <v>#DIV/0!</v>
      </c>
      <c r="FC46" s="89"/>
      <c r="FD46" s="90"/>
      <c r="FE46" s="91">
        <f t="shared" ref="FE46:FE48" si="140">+SUM(FC46:FD46)</f>
        <v>0</v>
      </c>
      <c r="FF46" s="15" t="e">
        <f>+FC46/FC43</f>
        <v>#DIV/0!</v>
      </c>
      <c r="FH46" s="89"/>
      <c r="FI46" s="90"/>
      <c r="FJ46" s="91">
        <f t="shared" ref="FJ46:FJ48" si="141">+SUM(FH46:FI46)</f>
        <v>0</v>
      </c>
      <c r="FK46" s="15" t="e">
        <f>+FH46/FH43</f>
        <v>#DIV/0!</v>
      </c>
      <c r="FM46" s="89"/>
      <c r="FN46" s="90"/>
      <c r="FO46" s="91">
        <f t="shared" ref="FO46:FO48" si="142">+SUM(FM46:FN46)</f>
        <v>0</v>
      </c>
      <c r="FP46" s="15" t="e">
        <f>+FM46/FM43</f>
        <v>#DIV/0!</v>
      </c>
      <c r="FR46" s="89"/>
      <c r="FS46" s="90"/>
      <c r="FT46" s="91">
        <f t="shared" ref="FT46:FT48" si="143">+SUM(FR46:FS46)</f>
        <v>0</v>
      </c>
      <c r="FU46" s="15" t="e">
        <f>+FR46/FR43</f>
        <v>#DIV/0!</v>
      </c>
    </row>
    <row r="47" spans="1:186" s="14" customFormat="1" ht="50.25" customHeight="1">
      <c r="A47" s="122" t="s">
        <v>119</v>
      </c>
      <c r="B47" s="122"/>
      <c r="D47" s="119">
        <f t="shared" si="109"/>
        <v>0</v>
      </c>
      <c r="E47" s="120"/>
      <c r="F47" s="121"/>
      <c r="I47" s="89"/>
      <c r="J47" s="90"/>
      <c r="K47" s="91">
        <f t="shared" si="110"/>
        <v>0</v>
      </c>
      <c r="L47" s="15" t="e">
        <f>+I47/I43</f>
        <v>#DIV/0!</v>
      </c>
      <c r="N47" s="89"/>
      <c r="O47" s="90"/>
      <c r="P47" s="91">
        <f t="shared" si="111"/>
        <v>0</v>
      </c>
      <c r="Q47" s="15" t="e">
        <f>+N47/N43</f>
        <v>#DIV/0!</v>
      </c>
      <c r="S47" s="89"/>
      <c r="T47" s="90"/>
      <c r="U47" s="91">
        <f t="shared" si="112"/>
        <v>0</v>
      </c>
      <c r="V47" s="15" t="e">
        <f>+S47/S43</f>
        <v>#DIV/0!</v>
      </c>
      <c r="X47" s="89"/>
      <c r="Y47" s="90"/>
      <c r="Z47" s="91">
        <f t="shared" si="113"/>
        <v>0</v>
      </c>
      <c r="AA47" s="15" t="e">
        <f>+X47/X43</f>
        <v>#DIV/0!</v>
      </c>
      <c r="AC47" s="89"/>
      <c r="AD47" s="90"/>
      <c r="AE47" s="91">
        <f t="shared" si="114"/>
        <v>0</v>
      </c>
      <c r="AF47" s="15" t="e">
        <f>+AC47/AC43</f>
        <v>#DIV/0!</v>
      </c>
      <c r="AH47" s="89"/>
      <c r="AI47" s="90"/>
      <c r="AJ47" s="91">
        <f t="shared" si="115"/>
        <v>0</v>
      </c>
      <c r="AK47" s="15" t="e">
        <f>+AH47/AH43</f>
        <v>#DIV/0!</v>
      </c>
      <c r="AM47" s="89"/>
      <c r="AN47" s="90"/>
      <c r="AO47" s="91">
        <f t="shared" si="116"/>
        <v>0</v>
      </c>
      <c r="AP47" s="15" t="e">
        <f>+AM47/AM43</f>
        <v>#DIV/0!</v>
      </c>
      <c r="AR47" s="89"/>
      <c r="AS47" s="90"/>
      <c r="AT47" s="91">
        <f t="shared" si="117"/>
        <v>0</v>
      </c>
      <c r="AU47" s="15" t="e">
        <f>+AR47/AR43</f>
        <v>#DIV/0!</v>
      </c>
      <c r="AW47" s="89"/>
      <c r="AX47" s="90"/>
      <c r="AY47" s="91">
        <f t="shared" si="118"/>
        <v>0</v>
      </c>
      <c r="AZ47" s="15" t="e">
        <f>+AW47/AW43</f>
        <v>#DIV/0!</v>
      </c>
      <c r="BB47" s="89"/>
      <c r="BC47" s="90"/>
      <c r="BD47" s="91">
        <f t="shared" si="119"/>
        <v>0</v>
      </c>
      <c r="BE47" s="15" t="e">
        <f>+BB47/BB43</f>
        <v>#DIV/0!</v>
      </c>
      <c r="BG47" s="89"/>
      <c r="BH47" s="90"/>
      <c r="BI47" s="91">
        <f t="shared" si="120"/>
        <v>0</v>
      </c>
      <c r="BJ47" s="15" t="e">
        <f>+BG47/BG43</f>
        <v>#DIV/0!</v>
      </c>
      <c r="BL47" s="89"/>
      <c r="BM47" s="90"/>
      <c r="BN47" s="91">
        <f t="shared" si="121"/>
        <v>0</v>
      </c>
      <c r="BO47" s="15" t="e">
        <f>+BL47/BL43</f>
        <v>#DIV/0!</v>
      </c>
      <c r="BQ47" s="89"/>
      <c r="BR47" s="90"/>
      <c r="BS47" s="91">
        <f t="shared" si="122"/>
        <v>0</v>
      </c>
      <c r="BT47" s="15" t="e">
        <f>+BQ47/BQ43</f>
        <v>#DIV/0!</v>
      </c>
      <c r="BV47" s="89"/>
      <c r="BW47" s="90"/>
      <c r="BX47" s="91">
        <f t="shared" si="123"/>
        <v>0</v>
      </c>
      <c r="BY47" s="15" t="e">
        <f>+BV47/BV43</f>
        <v>#DIV/0!</v>
      </c>
      <c r="CA47" s="89"/>
      <c r="CB47" s="90"/>
      <c r="CC47" s="91">
        <f t="shared" si="124"/>
        <v>0</v>
      </c>
      <c r="CD47" s="15" t="e">
        <f>+CA47/CA43</f>
        <v>#DIV/0!</v>
      </c>
      <c r="CF47" s="89"/>
      <c r="CG47" s="90"/>
      <c r="CH47" s="91">
        <f t="shared" si="125"/>
        <v>0</v>
      </c>
      <c r="CI47" s="15" t="e">
        <f>+CF47/CF43</f>
        <v>#DIV/0!</v>
      </c>
      <c r="CK47" s="89"/>
      <c r="CL47" s="90"/>
      <c r="CM47" s="91">
        <f t="shared" si="126"/>
        <v>0</v>
      </c>
      <c r="CN47" s="15" t="e">
        <f>+CK47/CK43</f>
        <v>#DIV/0!</v>
      </c>
      <c r="CP47" s="89"/>
      <c r="CQ47" s="90"/>
      <c r="CR47" s="91">
        <f t="shared" si="127"/>
        <v>0</v>
      </c>
      <c r="CS47" s="15" t="e">
        <f>+CP47/CP43</f>
        <v>#DIV/0!</v>
      </c>
      <c r="CU47" s="89"/>
      <c r="CV47" s="90"/>
      <c r="CW47" s="91">
        <f t="shared" si="128"/>
        <v>0</v>
      </c>
      <c r="CX47" s="15" t="e">
        <f>+CU47/CU43</f>
        <v>#DIV/0!</v>
      </c>
      <c r="CZ47" s="89"/>
      <c r="DA47" s="90"/>
      <c r="DB47" s="91">
        <f t="shared" si="129"/>
        <v>0</v>
      </c>
      <c r="DC47" s="15" t="e">
        <f>+CZ47/CZ43</f>
        <v>#DIV/0!</v>
      </c>
      <c r="DE47" s="89"/>
      <c r="DF47" s="90"/>
      <c r="DG47" s="91">
        <f t="shared" si="130"/>
        <v>0</v>
      </c>
      <c r="DH47" s="15" t="e">
        <f>+DE47/DE43</f>
        <v>#DIV/0!</v>
      </c>
      <c r="DJ47" s="89"/>
      <c r="DK47" s="90"/>
      <c r="DL47" s="91">
        <f t="shared" si="131"/>
        <v>0</v>
      </c>
      <c r="DM47" s="15" t="e">
        <f>+DJ47/DJ43</f>
        <v>#DIV/0!</v>
      </c>
      <c r="DO47" s="89"/>
      <c r="DP47" s="90"/>
      <c r="DQ47" s="91">
        <f t="shared" si="132"/>
        <v>0</v>
      </c>
      <c r="DR47" s="15" t="e">
        <f>+DO47/DO43</f>
        <v>#DIV/0!</v>
      </c>
      <c r="DT47" s="89"/>
      <c r="DU47" s="90"/>
      <c r="DV47" s="91">
        <f t="shared" si="133"/>
        <v>0</v>
      </c>
      <c r="DW47" s="15" t="e">
        <f>+DT47/DT43</f>
        <v>#DIV/0!</v>
      </c>
      <c r="DY47" s="89"/>
      <c r="DZ47" s="90"/>
      <c r="EA47" s="91">
        <f t="shared" si="134"/>
        <v>0</v>
      </c>
      <c r="EB47" s="15" t="e">
        <f>+DY47/DY43</f>
        <v>#DIV/0!</v>
      </c>
      <c r="ED47" s="89"/>
      <c r="EE47" s="90"/>
      <c r="EF47" s="91">
        <f t="shared" si="135"/>
        <v>0</v>
      </c>
      <c r="EG47" s="15" t="e">
        <f>+ED47/ED43</f>
        <v>#DIV/0!</v>
      </c>
      <c r="EI47" s="89"/>
      <c r="EJ47" s="90"/>
      <c r="EK47" s="91">
        <f t="shared" si="136"/>
        <v>0</v>
      </c>
      <c r="EL47" s="15" t="e">
        <f>+EI47/EI43</f>
        <v>#DIV/0!</v>
      </c>
      <c r="EN47" s="89"/>
      <c r="EO47" s="90"/>
      <c r="EP47" s="91">
        <f t="shared" si="137"/>
        <v>0</v>
      </c>
      <c r="EQ47" s="15" t="e">
        <f>+EN47/EN43</f>
        <v>#DIV/0!</v>
      </c>
      <c r="ES47" s="89"/>
      <c r="ET47" s="90"/>
      <c r="EU47" s="91">
        <f t="shared" si="138"/>
        <v>0</v>
      </c>
      <c r="EV47" s="15" t="e">
        <f>+ES47/ES43</f>
        <v>#DIV/0!</v>
      </c>
      <c r="EX47" s="89"/>
      <c r="EY47" s="90"/>
      <c r="EZ47" s="91">
        <f t="shared" si="139"/>
        <v>0</v>
      </c>
      <c r="FA47" s="15" t="e">
        <f>+EX47/EX43</f>
        <v>#DIV/0!</v>
      </c>
      <c r="FC47" s="89"/>
      <c r="FD47" s="90"/>
      <c r="FE47" s="91">
        <f t="shared" si="140"/>
        <v>0</v>
      </c>
      <c r="FF47" s="15" t="e">
        <f>+FC47/FC43</f>
        <v>#DIV/0!</v>
      </c>
      <c r="FH47" s="89"/>
      <c r="FI47" s="90"/>
      <c r="FJ47" s="91">
        <f t="shared" si="141"/>
        <v>0</v>
      </c>
      <c r="FK47" s="15" t="e">
        <f>+FH47/FH43</f>
        <v>#DIV/0!</v>
      </c>
      <c r="FM47" s="89"/>
      <c r="FN47" s="90"/>
      <c r="FO47" s="91">
        <f t="shared" si="142"/>
        <v>0</v>
      </c>
      <c r="FP47" s="15" t="e">
        <f>+FM47/FM43</f>
        <v>#DIV/0!</v>
      </c>
      <c r="FR47" s="89"/>
      <c r="FS47" s="90"/>
      <c r="FT47" s="91">
        <f t="shared" si="143"/>
        <v>0</v>
      </c>
      <c r="FU47" s="15" t="e">
        <f>+FR47/FR43</f>
        <v>#DIV/0!</v>
      </c>
    </row>
    <row r="48" spans="1:186" s="14" customFormat="1" ht="30" customHeight="1">
      <c r="A48" s="122" t="s">
        <v>128</v>
      </c>
      <c r="B48" s="122"/>
      <c r="D48" s="119">
        <f t="shared" si="109"/>
        <v>0</v>
      </c>
      <c r="E48" s="120"/>
      <c r="F48" s="121"/>
      <c r="I48" s="89"/>
      <c r="J48" s="90"/>
      <c r="K48" s="91">
        <f t="shared" si="110"/>
        <v>0</v>
      </c>
      <c r="L48" s="15" t="e">
        <f>+I48/I43</f>
        <v>#DIV/0!</v>
      </c>
      <c r="N48" s="89"/>
      <c r="O48" s="90"/>
      <c r="P48" s="91">
        <f t="shared" si="111"/>
        <v>0</v>
      </c>
      <c r="Q48" s="15" t="e">
        <f>+N48/N43</f>
        <v>#DIV/0!</v>
      </c>
      <c r="S48" s="89"/>
      <c r="T48" s="90"/>
      <c r="U48" s="91">
        <f t="shared" si="112"/>
        <v>0</v>
      </c>
      <c r="V48" s="15" t="e">
        <f>+S48/S43</f>
        <v>#DIV/0!</v>
      </c>
      <c r="X48" s="89"/>
      <c r="Y48" s="90"/>
      <c r="Z48" s="91">
        <f t="shared" si="113"/>
        <v>0</v>
      </c>
      <c r="AA48" s="15" t="e">
        <f>+X48/X43</f>
        <v>#DIV/0!</v>
      </c>
      <c r="AC48" s="89"/>
      <c r="AD48" s="90"/>
      <c r="AE48" s="91">
        <f t="shared" si="114"/>
        <v>0</v>
      </c>
      <c r="AF48" s="15" t="e">
        <f>+AC48/AC43</f>
        <v>#DIV/0!</v>
      </c>
      <c r="AH48" s="89"/>
      <c r="AI48" s="90"/>
      <c r="AJ48" s="91">
        <f t="shared" si="115"/>
        <v>0</v>
      </c>
      <c r="AK48" s="15" t="e">
        <f>+AH48/AH43</f>
        <v>#DIV/0!</v>
      </c>
      <c r="AM48" s="89"/>
      <c r="AN48" s="90"/>
      <c r="AO48" s="91">
        <f t="shared" si="116"/>
        <v>0</v>
      </c>
      <c r="AP48" s="15" t="e">
        <f>+AM48/AM43</f>
        <v>#DIV/0!</v>
      </c>
      <c r="AR48" s="89"/>
      <c r="AS48" s="90"/>
      <c r="AT48" s="91">
        <f t="shared" si="117"/>
        <v>0</v>
      </c>
      <c r="AU48" s="15" t="e">
        <f>+AR48/AR43</f>
        <v>#DIV/0!</v>
      </c>
      <c r="AW48" s="89"/>
      <c r="AX48" s="90"/>
      <c r="AY48" s="91">
        <f t="shared" si="118"/>
        <v>0</v>
      </c>
      <c r="AZ48" s="15" t="e">
        <f>+AW48/AW43</f>
        <v>#DIV/0!</v>
      </c>
      <c r="BB48" s="89"/>
      <c r="BC48" s="90"/>
      <c r="BD48" s="91">
        <f t="shared" si="119"/>
        <v>0</v>
      </c>
      <c r="BE48" s="15" t="e">
        <f>+BB48/BB43</f>
        <v>#DIV/0!</v>
      </c>
      <c r="BG48" s="89"/>
      <c r="BH48" s="90"/>
      <c r="BI48" s="91">
        <f t="shared" si="120"/>
        <v>0</v>
      </c>
      <c r="BJ48" s="15" t="e">
        <f>+BG48/BG43</f>
        <v>#DIV/0!</v>
      </c>
      <c r="BL48" s="89"/>
      <c r="BM48" s="90"/>
      <c r="BN48" s="91">
        <f t="shared" si="121"/>
        <v>0</v>
      </c>
      <c r="BO48" s="15" t="e">
        <f>+BL48/BL43</f>
        <v>#DIV/0!</v>
      </c>
      <c r="BQ48" s="89"/>
      <c r="BR48" s="90"/>
      <c r="BS48" s="91">
        <f t="shared" si="122"/>
        <v>0</v>
      </c>
      <c r="BT48" s="15" t="e">
        <f>+BQ48/BQ43</f>
        <v>#DIV/0!</v>
      </c>
      <c r="BV48" s="89"/>
      <c r="BW48" s="90"/>
      <c r="BX48" s="91">
        <f t="shared" si="123"/>
        <v>0</v>
      </c>
      <c r="BY48" s="15" t="e">
        <f>+BV48/BV43</f>
        <v>#DIV/0!</v>
      </c>
      <c r="CA48" s="89"/>
      <c r="CB48" s="90"/>
      <c r="CC48" s="91">
        <f t="shared" si="124"/>
        <v>0</v>
      </c>
      <c r="CD48" s="15" t="e">
        <f>+CA48/CA43</f>
        <v>#DIV/0!</v>
      </c>
      <c r="CF48" s="89"/>
      <c r="CG48" s="90"/>
      <c r="CH48" s="91">
        <f t="shared" si="125"/>
        <v>0</v>
      </c>
      <c r="CI48" s="15" t="e">
        <f>+CF48/CF43</f>
        <v>#DIV/0!</v>
      </c>
      <c r="CK48" s="89"/>
      <c r="CL48" s="90"/>
      <c r="CM48" s="91">
        <f t="shared" si="126"/>
        <v>0</v>
      </c>
      <c r="CN48" s="15" t="e">
        <f>+CK48/CK43</f>
        <v>#DIV/0!</v>
      </c>
      <c r="CP48" s="89"/>
      <c r="CQ48" s="90"/>
      <c r="CR48" s="91">
        <f t="shared" si="127"/>
        <v>0</v>
      </c>
      <c r="CS48" s="15" t="e">
        <f>+CP48/CP43</f>
        <v>#DIV/0!</v>
      </c>
      <c r="CU48" s="89"/>
      <c r="CV48" s="90"/>
      <c r="CW48" s="91">
        <f t="shared" si="128"/>
        <v>0</v>
      </c>
      <c r="CX48" s="15" t="e">
        <f>+CU48/CU43</f>
        <v>#DIV/0!</v>
      </c>
      <c r="CZ48" s="89"/>
      <c r="DA48" s="90"/>
      <c r="DB48" s="91">
        <f t="shared" si="129"/>
        <v>0</v>
      </c>
      <c r="DC48" s="15" t="e">
        <f>+CZ48/CZ43</f>
        <v>#DIV/0!</v>
      </c>
      <c r="DE48" s="89"/>
      <c r="DF48" s="90"/>
      <c r="DG48" s="91">
        <f t="shared" si="130"/>
        <v>0</v>
      </c>
      <c r="DH48" s="15" t="e">
        <f>+DE48/DE43</f>
        <v>#DIV/0!</v>
      </c>
      <c r="DJ48" s="89"/>
      <c r="DK48" s="90"/>
      <c r="DL48" s="91">
        <f t="shared" si="131"/>
        <v>0</v>
      </c>
      <c r="DM48" s="15" t="e">
        <f>+DJ48/DJ43</f>
        <v>#DIV/0!</v>
      </c>
      <c r="DO48" s="89"/>
      <c r="DP48" s="90"/>
      <c r="DQ48" s="91">
        <f t="shared" si="132"/>
        <v>0</v>
      </c>
      <c r="DR48" s="15" t="e">
        <f>+DO48/DO43</f>
        <v>#DIV/0!</v>
      </c>
      <c r="DT48" s="89"/>
      <c r="DU48" s="90"/>
      <c r="DV48" s="91">
        <f t="shared" si="133"/>
        <v>0</v>
      </c>
      <c r="DW48" s="15" t="e">
        <f>+DT48/DT43</f>
        <v>#DIV/0!</v>
      </c>
      <c r="DY48" s="89"/>
      <c r="DZ48" s="90"/>
      <c r="EA48" s="91">
        <f t="shared" si="134"/>
        <v>0</v>
      </c>
      <c r="EB48" s="15" t="e">
        <f>+DY48/DY43</f>
        <v>#DIV/0!</v>
      </c>
      <c r="ED48" s="89"/>
      <c r="EE48" s="90"/>
      <c r="EF48" s="91">
        <f t="shared" si="135"/>
        <v>0</v>
      </c>
      <c r="EG48" s="15" t="e">
        <f>+ED48/ED43</f>
        <v>#DIV/0!</v>
      </c>
      <c r="EI48" s="89"/>
      <c r="EJ48" s="90"/>
      <c r="EK48" s="91">
        <f t="shared" si="136"/>
        <v>0</v>
      </c>
      <c r="EL48" s="15" t="e">
        <f>+EI48/EI43</f>
        <v>#DIV/0!</v>
      </c>
      <c r="EN48" s="89"/>
      <c r="EO48" s="90"/>
      <c r="EP48" s="91">
        <f t="shared" si="137"/>
        <v>0</v>
      </c>
      <c r="EQ48" s="15" t="e">
        <f>+EN48/EN43</f>
        <v>#DIV/0!</v>
      </c>
      <c r="ES48" s="89"/>
      <c r="ET48" s="90"/>
      <c r="EU48" s="91">
        <f t="shared" si="138"/>
        <v>0</v>
      </c>
      <c r="EV48" s="15" t="e">
        <f>+ES48/ES43</f>
        <v>#DIV/0!</v>
      </c>
      <c r="EX48" s="89"/>
      <c r="EY48" s="90"/>
      <c r="EZ48" s="91">
        <f t="shared" si="139"/>
        <v>0</v>
      </c>
      <c r="FA48" s="15" t="e">
        <f>+EX48/EX43</f>
        <v>#DIV/0!</v>
      </c>
      <c r="FC48" s="89"/>
      <c r="FD48" s="90"/>
      <c r="FE48" s="91">
        <f t="shared" si="140"/>
        <v>0</v>
      </c>
      <c r="FF48" s="15" t="e">
        <f>+FC48/FC43</f>
        <v>#DIV/0!</v>
      </c>
      <c r="FH48" s="89"/>
      <c r="FI48" s="90"/>
      <c r="FJ48" s="91">
        <f t="shared" si="141"/>
        <v>0</v>
      </c>
      <c r="FK48" s="15" t="e">
        <f>+FH48/FH43</f>
        <v>#DIV/0!</v>
      </c>
      <c r="FM48" s="89"/>
      <c r="FN48" s="90"/>
      <c r="FO48" s="91">
        <f t="shared" si="142"/>
        <v>0</v>
      </c>
      <c r="FP48" s="15" t="e">
        <f>+FM48/FM43</f>
        <v>#DIV/0!</v>
      </c>
      <c r="FR48" s="89"/>
      <c r="FS48" s="90"/>
      <c r="FT48" s="91">
        <f t="shared" si="143"/>
        <v>0</v>
      </c>
      <c r="FU48" s="15" t="e">
        <f>+FR48/FR43</f>
        <v>#DIV/0!</v>
      </c>
    </row>
    <row r="51" spans="1:176" ht="54" customHeight="1">
      <c r="A51" s="84" t="s">
        <v>120</v>
      </c>
      <c r="B51" s="84"/>
      <c r="D51" s="116">
        <f>+I51+N51+S51+X51+AC51+AH51+AM51+AR51+AW51+BB51+BG51+BL51+BQ51+BV51+CA51+CF51+CK51+CP51+CU51+CZ51+DE51+DJ51+DO51+DT51+DY51+ED51+EI51+EN51+ES51+EX51+FC51+FH51+FM51+FR51</f>
        <v>0</v>
      </c>
      <c r="E51" s="117"/>
      <c r="F51" s="118"/>
      <c r="I51" s="92"/>
      <c r="J51" s="93"/>
      <c r="K51" s="94">
        <f t="shared" ref="K51:K53" si="144">+SUM(I51:J51)</f>
        <v>0</v>
      </c>
      <c r="N51" s="92"/>
      <c r="O51" s="93"/>
      <c r="P51" s="94">
        <f t="shared" ref="P51:P53" si="145">+SUM(N51:O51)</f>
        <v>0</v>
      </c>
      <c r="S51" s="92"/>
      <c r="T51" s="93"/>
      <c r="U51" s="94">
        <f t="shared" ref="U51:U53" si="146">+SUM(S51:T51)</f>
        <v>0</v>
      </c>
      <c r="X51" s="92"/>
      <c r="Y51" s="93"/>
      <c r="Z51" s="94">
        <f t="shared" ref="Z51:Z53" si="147">+SUM(X51:Y51)</f>
        <v>0</v>
      </c>
      <c r="AC51" s="92"/>
      <c r="AD51" s="93"/>
      <c r="AE51" s="94">
        <f t="shared" ref="AE51:AE53" si="148">+SUM(AC51:AD51)</f>
        <v>0</v>
      </c>
      <c r="AH51" s="92"/>
      <c r="AI51" s="93"/>
      <c r="AJ51" s="94">
        <f t="shared" ref="AJ51:AJ53" si="149">+SUM(AH51:AI51)</f>
        <v>0</v>
      </c>
      <c r="AM51" s="92"/>
      <c r="AN51" s="93"/>
      <c r="AO51" s="94">
        <f t="shared" ref="AO51:AO53" si="150">+SUM(AM51:AN51)</f>
        <v>0</v>
      </c>
      <c r="AR51" s="92"/>
      <c r="AS51" s="93"/>
      <c r="AT51" s="94">
        <f t="shared" ref="AT51:AT53" si="151">+SUM(AR51:AS51)</f>
        <v>0</v>
      </c>
      <c r="AW51" s="92"/>
      <c r="AX51" s="93"/>
      <c r="AY51" s="94">
        <f t="shared" ref="AY51:AY53" si="152">+SUM(AW51:AX51)</f>
        <v>0</v>
      </c>
      <c r="BB51" s="92"/>
      <c r="BC51" s="93"/>
      <c r="BD51" s="94">
        <f t="shared" ref="BD51:BD53" si="153">+SUM(BB51:BC51)</f>
        <v>0</v>
      </c>
      <c r="BG51" s="92"/>
      <c r="BH51" s="93"/>
      <c r="BI51" s="94">
        <f t="shared" ref="BI51:BI53" si="154">+SUM(BG51:BH51)</f>
        <v>0</v>
      </c>
      <c r="BL51" s="92"/>
      <c r="BM51" s="93"/>
      <c r="BN51" s="94">
        <f t="shared" ref="BN51:BN53" si="155">+SUM(BL51:BM51)</f>
        <v>0</v>
      </c>
      <c r="BQ51" s="92"/>
      <c r="BR51" s="93"/>
      <c r="BS51" s="94">
        <f t="shared" ref="BS51:BS53" si="156">+SUM(BQ51:BR51)</f>
        <v>0</v>
      </c>
      <c r="BV51" s="92"/>
      <c r="BW51" s="93"/>
      <c r="BX51" s="94">
        <f t="shared" ref="BX51:BX53" si="157">+SUM(BV51:BW51)</f>
        <v>0</v>
      </c>
      <c r="CA51" s="92"/>
      <c r="CB51" s="93"/>
      <c r="CC51" s="94">
        <f t="shared" ref="CC51:CC53" si="158">+SUM(CA51:CB51)</f>
        <v>0</v>
      </c>
      <c r="CF51" s="92"/>
      <c r="CG51" s="93"/>
      <c r="CH51" s="94">
        <f t="shared" ref="CH51:CH53" si="159">+SUM(CF51:CG51)</f>
        <v>0</v>
      </c>
      <c r="CK51" s="92"/>
      <c r="CL51" s="93"/>
      <c r="CM51" s="94">
        <f t="shared" ref="CM51:CM53" si="160">+SUM(CK51:CL51)</f>
        <v>0</v>
      </c>
      <c r="CP51" s="92"/>
      <c r="CQ51" s="93"/>
      <c r="CR51" s="94">
        <f t="shared" ref="CR51:CR53" si="161">+SUM(CP51:CQ51)</f>
        <v>0</v>
      </c>
      <c r="CU51" s="92"/>
      <c r="CV51" s="93"/>
      <c r="CW51" s="94">
        <f t="shared" ref="CW51:CW53" si="162">+SUM(CU51:CV51)</f>
        <v>0</v>
      </c>
      <c r="CZ51" s="92"/>
      <c r="DA51" s="93"/>
      <c r="DB51" s="94">
        <f t="shared" ref="DB51:DB53" si="163">+SUM(CZ51:DA51)</f>
        <v>0</v>
      </c>
      <c r="DE51" s="92"/>
      <c r="DF51" s="93"/>
      <c r="DG51" s="94">
        <f t="shared" ref="DG51:DG53" si="164">+SUM(DE51:DF51)</f>
        <v>0</v>
      </c>
      <c r="DJ51" s="92"/>
      <c r="DK51" s="93"/>
      <c r="DL51" s="94">
        <f t="shared" ref="DL51:DL53" si="165">+SUM(DJ51:DK51)</f>
        <v>0</v>
      </c>
      <c r="DO51" s="92"/>
      <c r="DP51" s="93"/>
      <c r="DQ51" s="94">
        <f t="shared" ref="DQ51:DQ53" si="166">+SUM(DO51:DP51)</f>
        <v>0</v>
      </c>
      <c r="DT51" s="92"/>
      <c r="DU51" s="93"/>
      <c r="DV51" s="94">
        <f t="shared" ref="DV51:DV53" si="167">+SUM(DT51:DU51)</f>
        <v>0</v>
      </c>
      <c r="DY51" s="92"/>
      <c r="DZ51" s="93"/>
      <c r="EA51" s="94">
        <f t="shared" ref="EA51:EA53" si="168">+SUM(DY51:DZ51)</f>
        <v>0</v>
      </c>
      <c r="ED51" s="92"/>
      <c r="EE51" s="93"/>
      <c r="EF51" s="94">
        <f t="shared" ref="EF51:EF53" si="169">+SUM(ED51:EE51)</f>
        <v>0</v>
      </c>
      <c r="EI51" s="92"/>
      <c r="EJ51" s="93"/>
      <c r="EK51" s="94">
        <f t="shared" ref="EK51:EK53" si="170">+SUM(EI51:EJ51)</f>
        <v>0</v>
      </c>
      <c r="EN51" s="92"/>
      <c r="EO51" s="93"/>
      <c r="EP51" s="94">
        <f t="shared" ref="EP51:EP53" si="171">+SUM(EN51:EO51)</f>
        <v>0</v>
      </c>
      <c r="ES51" s="92"/>
      <c r="ET51" s="93"/>
      <c r="EU51" s="94">
        <f t="shared" ref="EU51:EU53" si="172">+SUM(ES51:ET51)</f>
        <v>0</v>
      </c>
      <c r="EX51" s="92"/>
      <c r="EY51" s="93"/>
      <c r="EZ51" s="94">
        <f t="shared" ref="EZ51:EZ53" si="173">+SUM(EX51:EY51)</f>
        <v>0</v>
      </c>
      <c r="FC51" s="92"/>
      <c r="FD51" s="93"/>
      <c r="FE51" s="94">
        <f t="shared" ref="FE51:FE53" si="174">+SUM(FC51:FD51)</f>
        <v>0</v>
      </c>
      <c r="FH51" s="92"/>
      <c r="FI51" s="93"/>
      <c r="FJ51" s="94">
        <f t="shared" ref="FJ51:FJ53" si="175">+SUM(FH51:FI51)</f>
        <v>0</v>
      </c>
      <c r="FM51" s="92"/>
      <c r="FN51" s="93"/>
      <c r="FO51" s="94">
        <f t="shared" ref="FO51:FO53" si="176">+SUM(FM51:FN51)</f>
        <v>0</v>
      </c>
      <c r="FR51" s="92"/>
      <c r="FS51" s="93"/>
      <c r="FT51" s="94">
        <f t="shared" ref="FT51:FT53" si="177">+SUM(FR51:FS51)</f>
        <v>0</v>
      </c>
    </row>
    <row r="52" spans="1:176" ht="45" customHeight="1">
      <c r="A52" s="84" t="s">
        <v>121</v>
      </c>
      <c r="B52" s="84"/>
      <c r="D52" s="116">
        <f t="shared" ref="D52:D53" si="178">+I52+N52+S52+X52+AC52+AH52+AM52+AR52+AW52+BB52+BG52+BL52+BQ52+BV52+CA52+CF52+CK52+CP52+CU52+CZ52+DE52+DJ52+DO52+DT52+DY52+ED52+EI52+EN52+ES52+EX52+FC52+FH52+FM52+FR52</f>
        <v>0</v>
      </c>
      <c r="E52" s="117"/>
      <c r="F52" s="118"/>
      <c r="I52" s="92"/>
      <c r="J52" s="93"/>
      <c r="K52" s="94">
        <f t="shared" si="144"/>
        <v>0</v>
      </c>
      <c r="N52" s="92"/>
      <c r="O52" s="93"/>
      <c r="P52" s="94">
        <f t="shared" si="145"/>
        <v>0</v>
      </c>
      <c r="S52" s="92"/>
      <c r="T52" s="93"/>
      <c r="U52" s="94">
        <f t="shared" si="146"/>
        <v>0</v>
      </c>
      <c r="X52" s="92"/>
      <c r="Y52" s="93"/>
      <c r="Z52" s="94">
        <f t="shared" si="147"/>
        <v>0</v>
      </c>
      <c r="AC52" s="92"/>
      <c r="AD52" s="93"/>
      <c r="AE52" s="94">
        <f t="shared" si="148"/>
        <v>0</v>
      </c>
      <c r="AH52" s="92"/>
      <c r="AI52" s="93"/>
      <c r="AJ52" s="94">
        <f t="shared" si="149"/>
        <v>0</v>
      </c>
      <c r="AM52" s="92"/>
      <c r="AN52" s="93"/>
      <c r="AO52" s="94">
        <f t="shared" si="150"/>
        <v>0</v>
      </c>
      <c r="AR52" s="92"/>
      <c r="AS52" s="93"/>
      <c r="AT52" s="94">
        <f t="shared" si="151"/>
        <v>0</v>
      </c>
      <c r="AW52" s="92"/>
      <c r="AX52" s="93"/>
      <c r="AY52" s="94">
        <f t="shared" si="152"/>
        <v>0</v>
      </c>
      <c r="BB52" s="92"/>
      <c r="BC52" s="93"/>
      <c r="BD52" s="94">
        <f t="shared" si="153"/>
        <v>0</v>
      </c>
      <c r="BG52" s="92"/>
      <c r="BH52" s="93"/>
      <c r="BI52" s="94">
        <f t="shared" si="154"/>
        <v>0</v>
      </c>
      <c r="BL52" s="92"/>
      <c r="BM52" s="93"/>
      <c r="BN52" s="94">
        <f t="shared" si="155"/>
        <v>0</v>
      </c>
      <c r="BQ52" s="92"/>
      <c r="BR52" s="93"/>
      <c r="BS52" s="94">
        <f t="shared" si="156"/>
        <v>0</v>
      </c>
      <c r="BV52" s="92"/>
      <c r="BW52" s="93"/>
      <c r="BX52" s="94">
        <f t="shared" si="157"/>
        <v>0</v>
      </c>
      <c r="CA52" s="92"/>
      <c r="CB52" s="93"/>
      <c r="CC52" s="94">
        <f t="shared" si="158"/>
        <v>0</v>
      </c>
      <c r="CF52" s="92"/>
      <c r="CG52" s="93"/>
      <c r="CH52" s="94">
        <f t="shared" si="159"/>
        <v>0</v>
      </c>
      <c r="CK52" s="92"/>
      <c r="CL52" s="93"/>
      <c r="CM52" s="94">
        <f t="shared" si="160"/>
        <v>0</v>
      </c>
      <c r="CP52" s="92"/>
      <c r="CQ52" s="93"/>
      <c r="CR52" s="94">
        <f t="shared" si="161"/>
        <v>0</v>
      </c>
      <c r="CU52" s="92"/>
      <c r="CV52" s="93"/>
      <c r="CW52" s="94">
        <f t="shared" si="162"/>
        <v>0</v>
      </c>
      <c r="CZ52" s="92"/>
      <c r="DA52" s="93"/>
      <c r="DB52" s="94">
        <f t="shared" si="163"/>
        <v>0</v>
      </c>
      <c r="DE52" s="92"/>
      <c r="DF52" s="93"/>
      <c r="DG52" s="94">
        <f t="shared" si="164"/>
        <v>0</v>
      </c>
      <c r="DJ52" s="92"/>
      <c r="DK52" s="93"/>
      <c r="DL52" s="94">
        <f t="shared" si="165"/>
        <v>0</v>
      </c>
      <c r="DO52" s="92"/>
      <c r="DP52" s="93"/>
      <c r="DQ52" s="94">
        <f t="shared" si="166"/>
        <v>0</v>
      </c>
      <c r="DT52" s="92"/>
      <c r="DU52" s="93"/>
      <c r="DV52" s="94">
        <f t="shared" si="167"/>
        <v>0</v>
      </c>
      <c r="DY52" s="92"/>
      <c r="DZ52" s="93"/>
      <c r="EA52" s="94">
        <f t="shared" si="168"/>
        <v>0</v>
      </c>
      <c r="ED52" s="92"/>
      <c r="EE52" s="93"/>
      <c r="EF52" s="94">
        <f t="shared" si="169"/>
        <v>0</v>
      </c>
      <c r="EI52" s="92"/>
      <c r="EJ52" s="93"/>
      <c r="EK52" s="94">
        <f t="shared" si="170"/>
        <v>0</v>
      </c>
      <c r="EN52" s="92"/>
      <c r="EO52" s="93"/>
      <c r="EP52" s="94">
        <f t="shared" si="171"/>
        <v>0</v>
      </c>
      <c r="ES52" s="92"/>
      <c r="ET52" s="93"/>
      <c r="EU52" s="94">
        <f t="shared" si="172"/>
        <v>0</v>
      </c>
      <c r="EX52" s="92"/>
      <c r="EY52" s="93"/>
      <c r="EZ52" s="94">
        <f t="shared" si="173"/>
        <v>0</v>
      </c>
      <c r="FC52" s="92"/>
      <c r="FD52" s="93"/>
      <c r="FE52" s="94">
        <f t="shared" si="174"/>
        <v>0</v>
      </c>
      <c r="FH52" s="92"/>
      <c r="FI52" s="93"/>
      <c r="FJ52" s="94">
        <f t="shared" si="175"/>
        <v>0</v>
      </c>
      <c r="FM52" s="92"/>
      <c r="FN52" s="93"/>
      <c r="FO52" s="94">
        <f t="shared" si="176"/>
        <v>0</v>
      </c>
      <c r="FR52" s="92"/>
      <c r="FS52" s="93"/>
      <c r="FT52" s="94">
        <f t="shared" si="177"/>
        <v>0</v>
      </c>
    </row>
    <row r="53" spans="1:176" ht="30" customHeight="1">
      <c r="A53" s="84" t="s">
        <v>122</v>
      </c>
      <c r="B53" s="84"/>
      <c r="D53" s="116">
        <f t="shared" si="178"/>
        <v>0</v>
      </c>
      <c r="E53" s="117"/>
      <c r="F53" s="118"/>
      <c r="I53" s="92"/>
      <c r="J53" s="93"/>
      <c r="K53" s="94">
        <f t="shared" si="144"/>
        <v>0</v>
      </c>
      <c r="N53" s="92"/>
      <c r="O53" s="93"/>
      <c r="P53" s="94">
        <f t="shared" si="145"/>
        <v>0</v>
      </c>
      <c r="S53" s="92"/>
      <c r="T53" s="93"/>
      <c r="U53" s="94">
        <f t="shared" si="146"/>
        <v>0</v>
      </c>
      <c r="X53" s="92"/>
      <c r="Y53" s="93"/>
      <c r="Z53" s="94">
        <f t="shared" si="147"/>
        <v>0</v>
      </c>
      <c r="AC53" s="92"/>
      <c r="AD53" s="93"/>
      <c r="AE53" s="94">
        <f t="shared" si="148"/>
        <v>0</v>
      </c>
      <c r="AH53" s="92"/>
      <c r="AI53" s="93"/>
      <c r="AJ53" s="94">
        <f t="shared" si="149"/>
        <v>0</v>
      </c>
      <c r="AM53" s="92"/>
      <c r="AN53" s="93"/>
      <c r="AO53" s="94">
        <f t="shared" si="150"/>
        <v>0</v>
      </c>
      <c r="AR53" s="92"/>
      <c r="AS53" s="93"/>
      <c r="AT53" s="94">
        <f t="shared" si="151"/>
        <v>0</v>
      </c>
      <c r="AW53" s="92"/>
      <c r="AX53" s="93"/>
      <c r="AY53" s="94">
        <f t="shared" si="152"/>
        <v>0</v>
      </c>
      <c r="BB53" s="92"/>
      <c r="BC53" s="93"/>
      <c r="BD53" s="94">
        <f t="shared" si="153"/>
        <v>0</v>
      </c>
      <c r="BG53" s="92"/>
      <c r="BH53" s="93"/>
      <c r="BI53" s="94">
        <f t="shared" si="154"/>
        <v>0</v>
      </c>
      <c r="BL53" s="92"/>
      <c r="BM53" s="93"/>
      <c r="BN53" s="94">
        <f t="shared" si="155"/>
        <v>0</v>
      </c>
      <c r="BQ53" s="92"/>
      <c r="BR53" s="93"/>
      <c r="BS53" s="94">
        <f t="shared" si="156"/>
        <v>0</v>
      </c>
      <c r="BV53" s="92"/>
      <c r="BW53" s="93"/>
      <c r="BX53" s="94">
        <f t="shared" si="157"/>
        <v>0</v>
      </c>
      <c r="CA53" s="92"/>
      <c r="CB53" s="93"/>
      <c r="CC53" s="94">
        <f t="shared" si="158"/>
        <v>0</v>
      </c>
      <c r="CF53" s="92"/>
      <c r="CG53" s="93"/>
      <c r="CH53" s="94">
        <f t="shared" si="159"/>
        <v>0</v>
      </c>
      <c r="CK53" s="92"/>
      <c r="CL53" s="93"/>
      <c r="CM53" s="94">
        <f t="shared" si="160"/>
        <v>0</v>
      </c>
      <c r="CP53" s="92"/>
      <c r="CQ53" s="93"/>
      <c r="CR53" s="94">
        <f t="shared" si="161"/>
        <v>0</v>
      </c>
      <c r="CU53" s="92"/>
      <c r="CV53" s="93"/>
      <c r="CW53" s="94">
        <f t="shared" si="162"/>
        <v>0</v>
      </c>
      <c r="CZ53" s="92"/>
      <c r="DA53" s="93"/>
      <c r="DB53" s="94">
        <f t="shared" si="163"/>
        <v>0</v>
      </c>
      <c r="DE53" s="92"/>
      <c r="DF53" s="93"/>
      <c r="DG53" s="94">
        <f t="shared" si="164"/>
        <v>0</v>
      </c>
      <c r="DJ53" s="92"/>
      <c r="DK53" s="93"/>
      <c r="DL53" s="94">
        <f t="shared" si="165"/>
        <v>0</v>
      </c>
      <c r="DO53" s="92"/>
      <c r="DP53" s="93"/>
      <c r="DQ53" s="94">
        <f t="shared" si="166"/>
        <v>0</v>
      </c>
      <c r="DT53" s="92"/>
      <c r="DU53" s="93"/>
      <c r="DV53" s="94">
        <f t="shared" si="167"/>
        <v>0</v>
      </c>
      <c r="DY53" s="92"/>
      <c r="DZ53" s="93"/>
      <c r="EA53" s="94">
        <f t="shared" si="168"/>
        <v>0</v>
      </c>
      <c r="ED53" s="92"/>
      <c r="EE53" s="93"/>
      <c r="EF53" s="94">
        <f t="shared" si="169"/>
        <v>0</v>
      </c>
      <c r="EI53" s="92"/>
      <c r="EJ53" s="93"/>
      <c r="EK53" s="94">
        <f t="shared" si="170"/>
        <v>0</v>
      </c>
      <c r="EN53" s="92"/>
      <c r="EO53" s="93"/>
      <c r="EP53" s="94">
        <f t="shared" si="171"/>
        <v>0</v>
      </c>
      <c r="ES53" s="92"/>
      <c r="ET53" s="93"/>
      <c r="EU53" s="94">
        <f t="shared" si="172"/>
        <v>0</v>
      </c>
      <c r="EX53" s="92"/>
      <c r="EY53" s="93"/>
      <c r="EZ53" s="94">
        <f t="shared" si="173"/>
        <v>0</v>
      </c>
      <c r="FC53" s="92"/>
      <c r="FD53" s="93"/>
      <c r="FE53" s="94">
        <f t="shared" si="174"/>
        <v>0</v>
      </c>
      <c r="FH53" s="92"/>
      <c r="FI53" s="93"/>
      <c r="FJ53" s="94">
        <f t="shared" si="175"/>
        <v>0</v>
      </c>
      <c r="FM53" s="92"/>
      <c r="FN53" s="93"/>
      <c r="FO53" s="94">
        <f t="shared" si="176"/>
        <v>0</v>
      </c>
      <c r="FR53" s="92"/>
      <c r="FS53" s="93"/>
      <c r="FT53" s="94">
        <f t="shared" si="177"/>
        <v>0</v>
      </c>
    </row>
    <row r="55" spans="1:176" ht="45" customHeight="1">
      <c r="A55" s="84" t="s">
        <v>129</v>
      </c>
      <c r="B55" s="84"/>
      <c r="D55" s="116" t="e">
        <f>AVERAGE(I55,N55,S55,X55,AC55,AH55,AM55,AR55,AW55,BB55,BG55,BL55,BQ55,BV55,CA55,CF55,CK55,CP55,CU55,CZ55,DE55,DJ55,DO55,DT55,DY55,ED55,EI55,EN55,ES55,EX55,FC55,FH55,FM55,FR55)</f>
        <v>#DIV/0!</v>
      </c>
      <c r="E55" s="117"/>
      <c r="F55" s="118"/>
      <c r="I55" s="92"/>
      <c r="J55" s="93"/>
      <c r="K55" s="94">
        <f t="shared" ref="K55:K56" si="179">+SUM(I55:J55)</f>
        <v>0</v>
      </c>
      <c r="N55" s="92"/>
      <c r="O55" s="93"/>
      <c r="P55" s="94">
        <f t="shared" ref="P55:P56" si="180">+SUM(N55:O55)</f>
        <v>0</v>
      </c>
      <c r="S55" s="92"/>
      <c r="T55" s="93"/>
      <c r="U55" s="94">
        <f t="shared" ref="U55:U56" si="181">+SUM(S55:T55)</f>
        <v>0</v>
      </c>
      <c r="X55" s="92"/>
      <c r="Y55" s="93"/>
      <c r="Z55" s="94">
        <f t="shared" ref="Z55:Z56" si="182">+SUM(X55:Y55)</f>
        <v>0</v>
      </c>
      <c r="AC55" s="92"/>
      <c r="AD55" s="93"/>
      <c r="AE55" s="94">
        <f t="shared" ref="AE55:AE56" si="183">+SUM(AC55:AD55)</f>
        <v>0</v>
      </c>
      <c r="AH55" s="92"/>
      <c r="AI55" s="93"/>
      <c r="AJ55" s="94">
        <f t="shared" ref="AJ55:AJ56" si="184">+SUM(AH55:AI55)</f>
        <v>0</v>
      </c>
      <c r="AM55" s="92"/>
      <c r="AN55" s="93"/>
      <c r="AO55" s="94">
        <f t="shared" ref="AO55:AO56" si="185">+SUM(AM55:AN55)</f>
        <v>0</v>
      </c>
      <c r="AR55" s="92"/>
      <c r="AS55" s="93"/>
      <c r="AT55" s="94">
        <f t="shared" ref="AT55:AT56" si="186">+SUM(AR55:AS55)</f>
        <v>0</v>
      </c>
      <c r="AW55" s="92"/>
      <c r="AX55" s="93"/>
      <c r="AY55" s="94">
        <f t="shared" ref="AY55:AY56" si="187">+SUM(AW55:AX55)</f>
        <v>0</v>
      </c>
      <c r="BB55" s="92"/>
      <c r="BC55" s="93"/>
      <c r="BD55" s="94">
        <f t="shared" ref="BD55:BD56" si="188">+SUM(BB55:BC55)</f>
        <v>0</v>
      </c>
      <c r="BG55" s="92"/>
      <c r="BH55" s="93"/>
      <c r="BI55" s="94">
        <f t="shared" ref="BI55:BI56" si="189">+SUM(BG55:BH55)</f>
        <v>0</v>
      </c>
      <c r="BL55" s="92"/>
      <c r="BM55" s="93"/>
      <c r="BN55" s="94">
        <f t="shared" ref="BN55:BN56" si="190">+SUM(BL55:BM55)</f>
        <v>0</v>
      </c>
      <c r="BQ55" s="92"/>
      <c r="BR55" s="93"/>
      <c r="BS55" s="94">
        <f t="shared" ref="BS55:BS56" si="191">+SUM(BQ55:BR55)</f>
        <v>0</v>
      </c>
      <c r="BV55" s="92"/>
      <c r="BW55" s="93"/>
      <c r="BX55" s="94">
        <f t="shared" ref="BX55:BX56" si="192">+SUM(BV55:BW55)</f>
        <v>0</v>
      </c>
      <c r="CA55" s="92"/>
      <c r="CB55" s="93"/>
      <c r="CC55" s="94">
        <f t="shared" ref="CC55:CC56" si="193">+SUM(CA55:CB55)</f>
        <v>0</v>
      </c>
      <c r="CF55" s="92"/>
      <c r="CG55" s="93"/>
      <c r="CH55" s="94">
        <f t="shared" ref="CH55:CH56" si="194">+SUM(CF55:CG55)</f>
        <v>0</v>
      </c>
      <c r="CK55" s="92"/>
      <c r="CL55" s="93"/>
      <c r="CM55" s="94">
        <f t="shared" ref="CM55:CM56" si="195">+SUM(CK55:CL55)</f>
        <v>0</v>
      </c>
      <c r="CP55" s="92"/>
      <c r="CQ55" s="93"/>
      <c r="CR55" s="94">
        <f t="shared" ref="CR55:CR56" si="196">+SUM(CP55:CQ55)</f>
        <v>0</v>
      </c>
      <c r="CU55" s="92"/>
      <c r="CV55" s="93"/>
      <c r="CW55" s="94">
        <f t="shared" ref="CW55:CW56" si="197">+SUM(CU55:CV55)</f>
        <v>0</v>
      </c>
      <c r="CZ55" s="92"/>
      <c r="DA55" s="93"/>
      <c r="DB55" s="94">
        <f t="shared" ref="DB55:DB56" si="198">+SUM(CZ55:DA55)</f>
        <v>0</v>
      </c>
      <c r="DE55" s="92"/>
      <c r="DF55" s="93"/>
      <c r="DG55" s="94">
        <f t="shared" ref="DG55:DG56" si="199">+SUM(DE55:DF55)</f>
        <v>0</v>
      </c>
      <c r="DJ55" s="92"/>
      <c r="DK55" s="93"/>
      <c r="DL55" s="94">
        <f t="shared" ref="DL55:DL56" si="200">+SUM(DJ55:DK55)</f>
        <v>0</v>
      </c>
      <c r="DO55" s="92"/>
      <c r="DP55" s="93"/>
      <c r="DQ55" s="94">
        <f t="shared" ref="DQ55:DQ56" si="201">+SUM(DO55:DP55)</f>
        <v>0</v>
      </c>
      <c r="DT55" s="92"/>
      <c r="DU55" s="93"/>
      <c r="DV55" s="94">
        <f t="shared" ref="DV55:DV56" si="202">+SUM(DT55:DU55)</f>
        <v>0</v>
      </c>
      <c r="DY55" s="92"/>
      <c r="DZ55" s="93"/>
      <c r="EA55" s="94">
        <f t="shared" ref="EA55:EA56" si="203">+SUM(DY55:DZ55)</f>
        <v>0</v>
      </c>
      <c r="ED55" s="92"/>
      <c r="EE55" s="93"/>
      <c r="EF55" s="94">
        <f t="shared" ref="EF55:EF56" si="204">+SUM(ED55:EE55)</f>
        <v>0</v>
      </c>
      <c r="EI55" s="92"/>
      <c r="EJ55" s="93"/>
      <c r="EK55" s="94">
        <f t="shared" ref="EK55:EK56" si="205">+SUM(EI55:EJ55)</f>
        <v>0</v>
      </c>
      <c r="EN55" s="92"/>
      <c r="EO55" s="93"/>
      <c r="EP55" s="94">
        <f t="shared" ref="EP55:EP56" si="206">+SUM(EN55:EO55)</f>
        <v>0</v>
      </c>
      <c r="ES55" s="92"/>
      <c r="ET55" s="93"/>
      <c r="EU55" s="94">
        <f t="shared" ref="EU55:EU56" si="207">+SUM(ES55:ET55)</f>
        <v>0</v>
      </c>
      <c r="EX55" s="92"/>
      <c r="EY55" s="93"/>
      <c r="EZ55" s="94">
        <f t="shared" ref="EZ55:EZ56" si="208">+SUM(EX55:EY55)</f>
        <v>0</v>
      </c>
      <c r="FC55" s="92"/>
      <c r="FD55" s="93"/>
      <c r="FE55" s="94">
        <f t="shared" ref="FE55:FE56" si="209">+SUM(FC55:FD55)</f>
        <v>0</v>
      </c>
      <c r="FH55" s="92"/>
      <c r="FI55" s="93"/>
      <c r="FJ55" s="94">
        <f t="shared" ref="FJ55:FJ56" si="210">+SUM(FH55:FI55)</f>
        <v>0</v>
      </c>
      <c r="FM55" s="92"/>
      <c r="FN55" s="93"/>
      <c r="FO55" s="94">
        <f t="shared" ref="FO55:FO56" si="211">+SUM(FM55:FN55)</f>
        <v>0</v>
      </c>
      <c r="FR55" s="92"/>
      <c r="FS55" s="93"/>
      <c r="FT55" s="94">
        <f t="shared" ref="FT55:FT56" si="212">+SUM(FR55:FS55)</f>
        <v>0</v>
      </c>
    </row>
    <row r="56" spans="1:176" ht="30" customHeight="1">
      <c r="A56" s="84" t="s">
        <v>130</v>
      </c>
      <c r="B56" s="84"/>
      <c r="D56" s="116" t="e">
        <f>AVERAGE(I56,N56,S56,X56,AC56,AH56,AM56,AR56,AW56,BB56,BG56,BL56,BQ56,BV56,CA56,CF56,CK56,CP56,CU56,CZ56,DE56,DJ56,DO56,DT56,DY56,ED56,EI56,EN56,ES56,EX56,FC56,FH56,FM56,FR56)</f>
        <v>#DIV/0!</v>
      </c>
      <c r="E56" s="117"/>
      <c r="F56" s="118"/>
      <c r="I56" s="92"/>
      <c r="J56" s="93"/>
      <c r="K56" s="94">
        <f t="shared" si="179"/>
        <v>0</v>
      </c>
      <c r="N56" s="92"/>
      <c r="O56" s="93"/>
      <c r="P56" s="94">
        <f t="shared" si="180"/>
        <v>0</v>
      </c>
      <c r="S56" s="92"/>
      <c r="T56" s="93"/>
      <c r="U56" s="94">
        <f t="shared" si="181"/>
        <v>0</v>
      </c>
      <c r="X56" s="92"/>
      <c r="Y56" s="93"/>
      <c r="Z56" s="94">
        <f t="shared" si="182"/>
        <v>0</v>
      </c>
      <c r="AC56" s="92"/>
      <c r="AD56" s="93"/>
      <c r="AE56" s="94">
        <f t="shared" si="183"/>
        <v>0</v>
      </c>
      <c r="AH56" s="92"/>
      <c r="AI56" s="93"/>
      <c r="AJ56" s="94">
        <f t="shared" si="184"/>
        <v>0</v>
      </c>
      <c r="AM56" s="92"/>
      <c r="AN56" s="93"/>
      <c r="AO56" s="94">
        <f t="shared" si="185"/>
        <v>0</v>
      </c>
      <c r="AR56" s="92"/>
      <c r="AS56" s="93"/>
      <c r="AT56" s="94">
        <f t="shared" si="186"/>
        <v>0</v>
      </c>
      <c r="AW56" s="92"/>
      <c r="AX56" s="93"/>
      <c r="AY56" s="94">
        <f t="shared" si="187"/>
        <v>0</v>
      </c>
      <c r="BB56" s="92"/>
      <c r="BC56" s="93"/>
      <c r="BD56" s="94">
        <f t="shared" si="188"/>
        <v>0</v>
      </c>
      <c r="BG56" s="92"/>
      <c r="BH56" s="93"/>
      <c r="BI56" s="94">
        <f t="shared" si="189"/>
        <v>0</v>
      </c>
      <c r="BL56" s="92"/>
      <c r="BM56" s="93"/>
      <c r="BN56" s="94">
        <f t="shared" si="190"/>
        <v>0</v>
      </c>
      <c r="BQ56" s="92"/>
      <c r="BR56" s="93"/>
      <c r="BS56" s="94">
        <f t="shared" si="191"/>
        <v>0</v>
      </c>
      <c r="BV56" s="92"/>
      <c r="BW56" s="93"/>
      <c r="BX56" s="94">
        <f t="shared" si="192"/>
        <v>0</v>
      </c>
      <c r="CA56" s="92"/>
      <c r="CB56" s="93"/>
      <c r="CC56" s="94">
        <f t="shared" si="193"/>
        <v>0</v>
      </c>
      <c r="CF56" s="92"/>
      <c r="CG56" s="93"/>
      <c r="CH56" s="94">
        <f t="shared" si="194"/>
        <v>0</v>
      </c>
      <c r="CK56" s="92"/>
      <c r="CL56" s="93"/>
      <c r="CM56" s="94">
        <f t="shared" si="195"/>
        <v>0</v>
      </c>
      <c r="CP56" s="92"/>
      <c r="CQ56" s="93"/>
      <c r="CR56" s="94">
        <f t="shared" si="196"/>
        <v>0</v>
      </c>
      <c r="CU56" s="92"/>
      <c r="CV56" s="93"/>
      <c r="CW56" s="94">
        <f t="shared" si="197"/>
        <v>0</v>
      </c>
      <c r="CZ56" s="92"/>
      <c r="DA56" s="93"/>
      <c r="DB56" s="94">
        <f t="shared" si="198"/>
        <v>0</v>
      </c>
      <c r="DE56" s="92"/>
      <c r="DF56" s="93"/>
      <c r="DG56" s="94">
        <f t="shared" si="199"/>
        <v>0</v>
      </c>
      <c r="DJ56" s="92"/>
      <c r="DK56" s="93"/>
      <c r="DL56" s="94">
        <f t="shared" si="200"/>
        <v>0</v>
      </c>
      <c r="DO56" s="92"/>
      <c r="DP56" s="93"/>
      <c r="DQ56" s="94">
        <f t="shared" si="201"/>
        <v>0</v>
      </c>
      <c r="DT56" s="92"/>
      <c r="DU56" s="93"/>
      <c r="DV56" s="94">
        <f t="shared" si="202"/>
        <v>0</v>
      </c>
      <c r="DY56" s="92"/>
      <c r="DZ56" s="93"/>
      <c r="EA56" s="94">
        <f t="shared" si="203"/>
        <v>0</v>
      </c>
      <c r="ED56" s="92"/>
      <c r="EE56" s="93"/>
      <c r="EF56" s="94">
        <f t="shared" si="204"/>
        <v>0</v>
      </c>
      <c r="EI56" s="92"/>
      <c r="EJ56" s="93"/>
      <c r="EK56" s="94">
        <f t="shared" si="205"/>
        <v>0</v>
      </c>
      <c r="EN56" s="92"/>
      <c r="EO56" s="93"/>
      <c r="EP56" s="94">
        <f t="shared" si="206"/>
        <v>0</v>
      </c>
      <c r="ES56" s="92"/>
      <c r="ET56" s="93"/>
      <c r="EU56" s="94">
        <f t="shared" si="207"/>
        <v>0</v>
      </c>
      <c r="EX56" s="92"/>
      <c r="EY56" s="93"/>
      <c r="EZ56" s="94">
        <f t="shared" si="208"/>
        <v>0</v>
      </c>
      <c r="FC56" s="92"/>
      <c r="FD56" s="93"/>
      <c r="FE56" s="94">
        <f t="shared" si="209"/>
        <v>0</v>
      </c>
      <c r="FH56" s="92"/>
      <c r="FI56" s="93"/>
      <c r="FJ56" s="94">
        <f t="shared" si="210"/>
        <v>0</v>
      </c>
      <c r="FM56" s="92"/>
      <c r="FN56" s="93"/>
      <c r="FO56" s="94">
        <f t="shared" si="211"/>
        <v>0</v>
      </c>
      <c r="FR56" s="92"/>
      <c r="FS56" s="93"/>
      <c r="FT56" s="94">
        <f t="shared" si="212"/>
        <v>0</v>
      </c>
    </row>
    <row r="58" spans="1:176" ht="246" customHeight="1">
      <c r="D58" s="124" t="s">
        <v>131</v>
      </c>
      <c r="E58" s="125"/>
      <c r="F58" s="126"/>
      <c r="I58" s="124" t="s">
        <v>131</v>
      </c>
      <c r="J58" s="125"/>
      <c r="K58" s="126"/>
      <c r="N58" s="124" t="s">
        <v>131</v>
      </c>
      <c r="O58" s="125"/>
      <c r="P58" s="126"/>
      <c r="S58" s="124" t="s">
        <v>131</v>
      </c>
      <c r="T58" s="125"/>
      <c r="U58" s="126"/>
      <c r="X58" s="124" t="s">
        <v>131</v>
      </c>
      <c r="Y58" s="125"/>
      <c r="Z58" s="126"/>
      <c r="AC58" s="124" t="s">
        <v>131</v>
      </c>
      <c r="AD58" s="125"/>
      <c r="AE58" s="126"/>
      <c r="AH58" s="124" t="s">
        <v>131</v>
      </c>
      <c r="AI58" s="125"/>
      <c r="AJ58" s="126"/>
      <c r="AM58" s="124" t="s">
        <v>131</v>
      </c>
      <c r="AN58" s="125"/>
      <c r="AO58" s="126"/>
      <c r="AR58" s="124" t="s">
        <v>131</v>
      </c>
      <c r="AS58" s="125"/>
      <c r="AT58" s="126"/>
      <c r="AW58" s="124" t="s">
        <v>131</v>
      </c>
      <c r="AX58" s="125"/>
      <c r="AY58" s="126"/>
      <c r="BB58" s="127" t="s">
        <v>131</v>
      </c>
      <c r="BC58" s="127"/>
      <c r="BD58" s="127"/>
      <c r="BG58" s="127" t="s">
        <v>131</v>
      </c>
      <c r="BH58" s="127"/>
      <c r="BI58" s="127"/>
      <c r="BL58" s="127" t="s">
        <v>131</v>
      </c>
      <c r="BM58" s="127"/>
      <c r="BN58" s="127"/>
      <c r="BQ58" s="127" t="s">
        <v>131</v>
      </c>
      <c r="BR58" s="127"/>
      <c r="BS58" s="127"/>
      <c r="BV58" s="127" t="s">
        <v>131</v>
      </c>
      <c r="BW58" s="127"/>
      <c r="BX58" s="127"/>
      <c r="CA58" s="127" t="s">
        <v>131</v>
      </c>
      <c r="CB58" s="127"/>
      <c r="CC58" s="127"/>
      <c r="CF58" s="127" t="s">
        <v>131</v>
      </c>
      <c r="CG58" s="127"/>
      <c r="CH58" s="127"/>
      <c r="CK58" s="127" t="s">
        <v>131</v>
      </c>
      <c r="CL58" s="127"/>
      <c r="CM58" s="127"/>
      <c r="CP58" s="127" t="s">
        <v>131</v>
      </c>
      <c r="CQ58" s="127"/>
      <c r="CR58" s="127"/>
      <c r="CU58" s="127" t="s">
        <v>131</v>
      </c>
      <c r="CV58" s="127"/>
      <c r="CW58" s="127"/>
      <c r="CZ58" s="127" t="s">
        <v>131</v>
      </c>
      <c r="DA58" s="127"/>
      <c r="DB58" s="127"/>
      <c r="DE58" s="127" t="s">
        <v>131</v>
      </c>
      <c r="DF58" s="127"/>
      <c r="DG58" s="127"/>
      <c r="DJ58" s="127" t="s">
        <v>131</v>
      </c>
      <c r="DK58" s="127"/>
      <c r="DL58" s="127"/>
      <c r="DO58" s="127" t="s">
        <v>131</v>
      </c>
      <c r="DP58" s="127"/>
      <c r="DQ58" s="127"/>
      <c r="DT58" s="127" t="s">
        <v>131</v>
      </c>
      <c r="DU58" s="127"/>
      <c r="DV58" s="127"/>
      <c r="DY58" s="127" t="s">
        <v>131</v>
      </c>
      <c r="DZ58" s="127"/>
      <c r="EA58" s="127"/>
      <c r="ED58" s="127" t="s">
        <v>131</v>
      </c>
      <c r="EE58" s="127"/>
      <c r="EF58" s="127"/>
      <c r="EI58" s="127" t="s">
        <v>131</v>
      </c>
      <c r="EJ58" s="127"/>
      <c r="EK58" s="127"/>
      <c r="EN58" s="127" t="s">
        <v>131</v>
      </c>
      <c r="EO58" s="127"/>
      <c r="EP58" s="127"/>
      <c r="ES58" s="127" t="s">
        <v>131</v>
      </c>
      <c r="ET58" s="127"/>
      <c r="EU58" s="127"/>
      <c r="EX58" s="127" t="s">
        <v>131</v>
      </c>
      <c r="EY58" s="127"/>
      <c r="EZ58" s="127"/>
      <c r="FC58" s="127" t="s">
        <v>131</v>
      </c>
      <c r="FD58" s="127"/>
      <c r="FE58" s="127"/>
      <c r="FH58" s="127" t="s">
        <v>131</v>
      </c>
      <c r="FI58" s="127"/>
      <c r="FJ58" s="127"/>
      <c r="FM58" s="127" t="s">
        <v>131</v>
      </c>
      <c r="FN58" s="127"/>
      <c r="FO58" s="127"/>
      <c r="FR58" s="127" t="s">
        <v>131</v>
      </c>
      <c r="FS58" s="127"/>
      <c r="FT58" s="127"/>
    </row>
    <row r="59" spans="1:176" s="1" customFormat="1" ht="15"/>
    <row r="60" spans="1:176" s="1" customFormat="1" ht="15"/>
    <row r="61" spans="1:176" s="1" customFormat="1" ht="15"/>
    <row r="62" spans="1:176" s="1" customFormat="1" ht="15"/>
  </sheetData>
  <mergeCells count="938">
    <mergeCell ref="FC30:FE30"/>
    <mergeCell ref="FC31:FE31"/>
    <mergeCell ref="FC32:FE32"/>
    <mergeCell ref="FC33:FE33"/>
    <mergeCell ref="FC34:FE34"/>
    <mergeCell ref="FC35:FE35"/>
    <mergeCell ref="FC36:FE36"/>
    <mergeCell ref="FC37:FE37"/>
    <mergeCell ref="FR30:FT30"/>
    <mergeCell ref="FR31:FT31"/>
    <mergeCell ref="FR32:FT32"/>
    <mergeCell ref="FR33:FT33"/>
    <mergeCell ref="FR34:FT34"/>
    <mergeCell ref="FR35:FT35"/>
    <mergeCell ref="FR36:FT36"/>
    <mergeCell ref="FR37:FT37"/>
    <mergeCell ref="FH30:FJ30"/>
    <mergeCell ref="FH31:FJ31"/>
    <mergeCell ref="FH32:FJ32"/>
    <mergeCell ref="FH33:FJ33"/>
    <mergeCell ref="FH34:FJ34"/>
    <mergeCell ref="FH35:FJ35"/>
    <mergeCell ref="FH36:FJ36"/>
    <mergeCell ref="FH37:FJ37"/>
    <mergeCell ref="FM30:FO30"/>
    <mergeCell ref="FM31:FO31"/>
    <mergeCell ref="FM32:FO32"/>
    <mergeCell ref="FM33:FO33"/>
    <mergeCell ref="FM34:FO34"/>
    <mergeCell ref="FM35:FO35"/>
    <mergeCell ref="FM36:FO36"/>
    <mergeCell ref="FM37:FO37"/>
    <mergeCell ref="ES30:EU30"/>
    <mergeCell ref="ES31:EU31"/>
    <mergeCell ref="ES32:EU32"/>
    <mergeCell ref="ES33:EU33"/>
    <mergeCell ref="ES34:EU34"/>
    <mergeCell ref="ES35:EU35"/>
    <mergeCell ref="ES36:EU36"/>
    <mergeCell ref="ES37:EU37"/>
    <mergeCell ref="EX30:EZ30"/>
    <mergeCell ref="EX31:EZ31"/>
    <mergeCell ref="EX32:EZ32"/>
    <mergeCell ref="EX33:EZ33"/>
    <mergeCell ref="EX34:EZ34"/>
    <mergeCell ref="EX35:EZ35"/>
    <mergeCell ref="EX36:EZ36"/>
    <mergeCell ref="EX37:EZ37"/>
    <mergeCell ref="EI30:EK30"/>
    <mergeCell ref="EI31:EK31"/>
    <mergeCell ref="EI32:EK32"/>
    <mergeCell ref="EI33:EK33"/>
    <mergeCell ref="EI34:EK34"/>
    <mergeCell ref="EI35:EK35"/>
    <mergeCell ref="EI36:EK36"/>
    <mergeCell ref="EI37:EK37"/>
    <mergeCell ref="EN30:EP30"/>
    <mergeCell ref="EN31:EP31"/>
    <mergeCell ref="EN32:EP32"/>
    <mergeCell ref="EN33:EP33"/>
    <mergeCell ref="EN34:EP34"/>
    <mergeCell ref="EN35:EP35"/>
    <mergeCell ref="EN36:EP36"/>
    <mergeCell ref="EN37:EP37"/>
    <mergeCell ref="DY30:EA30"/>
    <mergeCell ref="DY31:EA31"/>
    <mergeCell ref="DY32:EA32"/>
    <mergeCell ref="DY33:EA33"/>
    <mergeCell ref="DY34:EA34"/>
    <mergeCell ref="DY35:EA35"/>
    <mergeCell ref="DY36:EA36"/>
    <mergeCell ref="DY37:EA37"/>
    <mergeCell ref="ED30:EF30"/>
    <mergeCell ref="ED31:EF31"/>
    <mergeCell ref="ED32:EF32"/>
    <mergeCell ref="ED33:EF33"/>
    <mergeCell ref="ED34:EF34"/>
    <mergeCell ref="ED35:EF35"/>
    <mergeCell ref="ED36:EF36"/>
    <mergeCell ref="ED37:EF37"/>
    <mergeCell ref="DO30:DQ30"/>
    <mergeCell ref="DO31:DQ31"/>
    <mergeCell ref="DO32:DQ32"/>
    <mergeCell ref="DO33:DQ33"/>
    <mergeCell ref="DO34:DQ34"/>
    <mergeCell ref="DO35:DQ35"/>
    <mergeCell ref="DO36:DQ36"/>
    <mergeCell ref="DO37:DQ37"/>
    <mergeCell ref="DT30:DV30"/>
    <mergeCell ref="DT31:DV31"/>
    <mergeCell ref="DT32:DV32"/>
    <mergeCell ref="DT33:DV33"/>
    <mergeCell ref="DT34:DV34"/>
    <mergeCell ref="DT35:DV35"/>
    <mergeCell ref="DT36:DV36"/>
    <mergeCell ref="DT37:DV37"/>
    <mergeCell ref="DE30:DG30"/>
    <mergeCell ref="DE31:DG31"/>
    <mergeCell ref="DE32:DG32"/>
    <mergeCell ref="DE33:DG33"/>
    <mergeCell ref="DE34:DG34"/>
    <mergeCell ref="DE35:DG35"/>
    <mergeCell ref="DE36:DG36"/>
    <mergeCell ref="DE37:DG37"/>
    <mergeCell ref="DJ30:DL30"/>
    <mergeCell ref="DJ31:DL31"/>
    <mergeCell ref="DJ32:DL32"/>
    <mergeCell ref="DJ33:DL33"/>
    <mergeCell ref="DJ34:DL34"/>
    <mergeCell ref="DJ35:DL35"/>
    <mergeCell ref="DJ36:DL36"/>
    <mergeCell ref="DJ37:DL37"/>
    <mergeCell ref="CU30:CW30"/>
    <mergeCell ref="CU31:CW31"/>
    <mergeCell ref="CU32:CW32"/>
    <mergeCell ref="CU33:CW33"/>
    <mergeCell ref="CU34:CW34"/>
    <mergeCell ref="CU35:CW35"/>
    <mergeCell ref="CU36:CW36"/>
    <mergeCell ref="CU37:CW37"/>
    <mergeCell ref="CZ30:DB30"/>
    <mergeCell ref="CZ31:DB31"/>
    <mergeCell ref="CZ32:DB32"/>
    <mergeCell ref="CZ33:DB33"/>
    <mergeCell ref="CZ34:DB34"/>
    <mergeCell ref="CZ35:DB35"/>
    <mergeCell ref="CZ36:DB36"/>
    <mergeCell ref="CZ37:DB37"/>
    <mergeCell ref="CK30:CM30"/>
    <mergeCell ref="CK31:CM31"/>
    <mergeCell ref="CK32:CM32"/>
    <mergeCell ref="CK33:CM33"/>
    <mergeCell ref="CK34:CM34"/>
    <mergeCell ref="CK35:CM35"/>
    <mergeCell ref="CK36:CM36"/>
    <mergeCell ref="CK37:CM37"/>
    <mergeCell ref="CP30:CR30"/>
    <mergeCell ref="CP31:CR31"/>
    <mergeCell ref="CP32:CR32"/>
    <mergeCell ref="CP33:CR33"/>
    <mergeCell ref="CP34:CR34"/>
    <mergeCell ref="CP35:CR35"/>
    <mergeCell ref="CP36:CR36"/>
    <mergeCell ref="CP37:CR37"/>
    <mergeCell ref="CA30:CC30"/>
    <mergeCell ref="CA31:CC31"/>
    <mergeCell ref="CA32:CC32"/>
    <mergeCell ref="CA33:CC33"/>
    <mergeCell ref="CA34:CC34"/>
    <mergeCell ref="CA35:CC35"/>
    <mergeCell ref="CA36:CC36"/>
    <mergeCell ref="CA37:CC37"/>
    <mergeCell ref="CF30:CH30"/>
    <mergeCell ref="CF31:CH31"/>
    <mergeCell ref="CF32:CH32"/>
    <mergeCell ref="CF33:CH33"/>
    <mergeCell ref="CF34:CH34"/>
    <mergeCell ref="CF35:CH35"/>
    <mergeCell ref="CF36:CH36"/>
    <mergeCell ref="CF37:CH37"/>
    <mergeCell ref="BQ30:BS30"/>
    <mergeCell ref="BQ31:BS31"/>
    <mergeCell ref="BQ32:BS32"/>
    <mergeCell ref="BQ33:BS33"/>
    <mergeCell ref="BQ34:BS34"/>
    <mergeCell ref="BQ35:BS35"/>
    <mergeCell ref="BQ36:BS36"/>
    <mergeCell ref="BQ37:BS37"/>
    <mergeCell ref="BV30:BX30"/>
    <mergeCell ref="BV31:BX31"/>
    <mergeCell ref="BV32:BX32"/>
    <mergeCell ref="BV33:BX33"/>
    <mergeCell ref="BV34:BX34"/>
    <mergeCell ref="BV35:BX35"/>
    <mergeCell ref="BV36:BX36"/>
    <mergeCell ref="BV37:BX37"/>
    <mergeCell ref="BG30:BI30"/>
    <mergeCell ref="BG31:BI31"/>
    <mergeCell ref="BG32:BI32"/>
    <mergeCell ref="BG33:BI33"/>
    <mergeCell ref="BG34:BI34"/>
    <mergeCell ref="BG35:BI35"/>
    <mergeCell ref="BG36:BI36"/>
    <mergeCell ref="BG37:BI37"/>
    <mergeCell ref="BL30:BN30"/>
    <mergeCell ref="BL31:BN31"/>
    <mergeCell ref="BL32:BN32"/>
    <mergeCell ref="BL33:BN33"/>
    <mergeCell ref="BL34:BN34"/>
    <mergeCell ref="BL35:BN35"/>
    <mergeCell ref="BL36:BN36"/>
    <mergeCell ref="BL37:BN37"/>
    <mergeCell ref="AW30:AY30"/>
    <mergeCell ref="AW31:AY31"/>
    <mergeCell ref="AW32:AY32"/>
    <mergeCell ref="AW33:AY33"/>
    <mergeCell ref="AW34:AY34"/>
    <mergeCell ref="AW35:AY35"/>
    <mergeCell ref="AW36:AY36"/>
    <mergeCell ref="AW37:AY37"/>
    <mergeCell ref="BB30:BD30"/>
    <mergeCell ref="BB31:BD31"/>
    <mergeCell ref="BB32:BD32"/>
    <mergeCell ref="BB33:BD33"/>
    <mergeCell ref="BB34:BD34"/>
    <mergeCell ref="BB35:BD35"/>
    <mergeCell ref="BB36:BD36"/>
    <mergeCell ref="BB37:BD37"/>
    <mergeCell ref="AM30:AO30"/>
    <mergeCell ref="AM31:AO31"/>
    <mergeCell ref="AM32:AO32"/>
    <mergeCell ref="AM33:AO33"/>
    <mergeCell ref="AM34:AO34"/>
    <mergeCell ref="AM35:AO35"/>
    <mergeCell ref="AM36:AO36"/>
    <mergeCell ref="AM37:AO37"/>
    <mergeCell ref="AR30:AT30"/>
    <mergeCell ref="AR31:AT31"/>
    <mergeCell ref="AR32:AT32"/>
    <mergeCell ref="AR33:AT33"/>
    <mergeCell ref="AR34:AT34"/>
    <mergeCell ref="AR35:AT35"/>
    <mergeCell ref="AR36:AT36"/>
    <mergeCell ref="AR37:AT37"/>
    <mergeCell ref="AC30:AE30"/>
    <mergeCell ref="AC31:AE31"/>
    <mergeCell ref="AC32:AE32"/>
    <mergeCell ref="AC33:AE33"/>
    <mergeCell ref="AC34:AE34"/>
    <mergeCell ref="AC35:AE35"/>
    <mergeCell ref="AC36:AE36"/>
    <mergeCell ref="AC37:AE37"/>
    <mergeCell ref="AH30:AJ30"/>
    <mergeCell ref="AH31:AJ31"/>
    <mergeCell ref="AH32:AJ32"/>
    <mergeCell ref="AH33:AJ33"/>
    <mergeCell ref="AH34:AJ34"/>
    <mergeCell ref="AH35:AJ35"/>
    <mergeCell ref="AH36:AJ36"/>
    <mergeCell ref="AH37:AJ37"/>
    <mergeCell ref="S30:U30"/>
    <mergeCell ref="S31:U31"/>
    <mergeCell ref="S32:U32"/>
    <mergeCell ref="S33:U33"/>
    <mergeCell ref="S34:U34"/>
    <mergeCell ref="S35:U35"/>
    <mergeCell ref="S36:U36"/>
    <mergeCell ref="S37:U37"/>
    <mergeCell ref="X30:Z30"/>
    <mergeCell ref="X31:Z31"/>
    <mergeCell ref="X32:Z32"/>
    <mergeCell ref="X33:Z33"/>
    <mergeCell ref="X34:Z34"/>
    <mergeCell ref="X35:Z35"/>
    <mergeCell ref="X36:Z36"/>
    <mergeCell ref="X37:Z37"/>
    <mergeCell ref="FC39:FE39"/>
    <mergeCell ref="FH39:FJ39"/>
    <mergeCell ref="FM39:FO39"/>
    <mergeCell ref="FC40:FE40"/>
    <mergeCell ref="FH40:FJ40"/>
    <mergeCell ref="FM40:FO40"/>
    <mergeCell ref="FR39:FT39"/>
    <mergeCell ref="FW39:FY39"/>
    <mergeCell ref="GB39:GD39"/>
    <mergeCell ref="FR40:FT40"/>
    <mergeCell ref="FW40:FY40"/>
    <mergeCell ref="GB40:GD40"/>
    <mergeCell ref="DY39:EA39"/>
    <mergeCell ref="ED39:EF39"/>
    <mergeCell ref="EI39:EK39"/>
    <mergeCell ref="DY40:EA40"/>
    <mergeCell ref="ED40:EF40"/>
    <mergeCell ref="EI40:EK40"/>
    <mergeCell ref="EN39:EP39"/>
    <mergeCell ref="ES39:EU39"/>
    <mergeCell ref="EX39:EZ39"/>
    <mergeCell ref="EN40:EP40"/>
    <mergeCell ref="ES40:EU40"/>
    <mergeCell ref="EX40:EZ40"/>
    <mergeCell ref="CU39:CW39"/>
    <mergeCell ref="CZ39:DB39"/>
    <mergeCell ref="DE39:DG39"/>
    <mergeCell ref="CU40:CW40"/>
    <mergeCell ref="CZ40:DB40"/>
    <mergeCell ref="DE40:DG40"/>
    <mergeCell ref="DJ39:DL39"/>
    <mergeCell ref="DO39:DQ39"/>
    <mergeCell ref="DT39:DV39"/>
    <mergeCell ref="DJ40:DL40"/>
    <mergeCell ref="DO40:DQ40"/>
    <mergeCell ref="DT40:DV40"/>
    <mergeCell ref="BQ39:BS39"/>
    <mergeCell ref="BV39:BX39"/>
    <mergeCell ref="CA39:CC39"/>
    <mergeCell ref="BQ40:BS40"/>
    <mergeCell ref="BV40:BX40"/>
    <mergeCell ref="CA40:CC40"/>
    <mergeCell ref="CF39:CH39"/>
    <mergeCell ref="CK39:CM39"/>
    <mergeCell ref="CP39:CR39"/>
    <mergeCell ref="CF40:CH40"/>
    <mergeCell ref="CK40:CM40"/>
    <mergeCell ref="CP40:CR40"/>
    <mergeCell ref="AM39:AO39"/>
    <mergeCell ref="AR39:AT39"/>
    <mergeCell ref="AW39:AY39"/>
    <mergeCell ref="AM40:AO40"/>
    <mergeCell ref="AR40:AT40"/>
    <mergeCell ref="AW40:AY40"/>
    <mergeCell ref="BB39:BD39"/>
    <mergeCell ref="BG39:BI39"/>
    <mergeCell ref="BL39:BN39"/>
    <mergeCell ref="BB40:BD40"/>
    <mergeCell ref="BG40:BI40"/>
    <mergeCell ref="BL40:BN40"/>
    <mergeCell ref="N40:P40"/>
    <mergeCell ref="S39:U39"/>
    <mergeCell ref="S40:U40"/>
    <mergeCell ref="X39:Z39"/>
    <mergeCell ref="AC39:AE39"/>
    <mergeCell ref="AH39:AJ39"/>
    <mergeCell ref="X40:Z40"/>
    <mergeCell ref="AC40:AE40"/>
    <mergeCell ref="AH40:AJ40"/>
    <mergeCell ref="FM55:FO55"/>
    <mergeCell ref="FM56:FO56"/>
    <mergeCell ref="FR43:FT43"/>
    <mergeCell ref="FR44:FT44"/>
    <mergeCell ref="FR45:FT45"/>
    <mergeCell ref="FR46:FT46"/>
    <mergeCell ref="FR47:FT47"/>
    <mergeCell ref="FR48:FT48"/>
    <mergeCell ref="FR51:FT51"/>
    <mergeCell ref="FR52:FT52"/>
    <mergeCell ref="FR53:FT53"/>
    <mergeCell ref="FR55:FT55"/>
    <mergeCell ref="FR56:FT56"/>
    <mergeCell ref="FM43:FO43"/>
    <mergeCell ref="FM44:FO44"/>
    <mergeCell ref="FM45:FO45"/>
    <mergeCell ref="FM46:FO46"/>
    <mergeCell ref="FM47:FO47"/>
    <mergeCell ref="FM48:FO48"/>
    <mergeCell ref="FM51:FO51"/>
    <mergeCell ref="FM52:FO52"/>
    <mergeCell ref="FM53:FO53"/>
    <mergeCell ref="FC55:FE55"/>
    <mergeCell ref="FC56:FE56"/>
    <mergeCell ref="FH43:FJ43"/>
    <mergeCell ref="FH44:FJ44"/>
    <mergeCell ref="FH45:FJ45"/>
    <mergeCell ref="FH46:FJ46"/>
    <mergeCell ref="FH47:FJ47"/>
    <mergeCell ref="FH48:FJ48"/>
    <mergeCell ref="FH51:FJ51"/>
    <mergeCell ref="FH52:FJ52"/>
    <mergeCell ref="FH53:FJ53"/>
    <mergeCell ref="FH55:FJ55"/>
    <mergeCell ref="FH56:FJ56"/>
    <mergeCell ref="FC43:FE43"/>
    <mergeCell ref="FC44:FE44"/>
    <mergeCell ref="FC45:FE45"/>
    <mergeCell ref="FC46:FE46"/>
    <mergeCell ref="FC47:FE47"/>
    <mergeCell ref="FC48:FE48"/>
    <mergeCell ref="FC51:FE51"/>
    <mergeCell ref="FC52:FE52"/>
    <mergeCell ref="FC53:FE53"/>
    <mergeCell ref="ES55:EU55"/>
    <mergeCell ref="ES56:EU56"/>
    <mergeCell ref="EX43:EZ43"/>
    <mergeCell ref="EX44:EZ44"/>
    <mergeCell ref="EX45:EZ45"/>
    <mergeCell ref="EX46:EZ46"/>
    <mergeCell ref="EX47:EZ47"/>
    <mergeCell ref="EX48:EZ48"/>
    <mergeCell ref="EX51:EZ51"/>
    <mergeCell ref="EX52:EZ52"/>
    <mergeCell ref="EX53:EZ53"/>
    <mergeCell ref="EX55:EZ55"/>
    <mergeCell ref="EX56:EZ56"/>
    <mergeCell ref="ES43:EU43"/>
    <mergeCell ref="ES44:EU44"/>
    <mergeCell ref="ES45:EU45"/>
    <mergeCell ref="ES46:EU46"/>
    <mergeCell ref="ES47:EU47"/>
    <mergeCell ref="ES48:EU48"/>
    <mergeCell ref="ES51:EU51"/>
    <mergeCell ref="ES52:EU52"/>
    <mergeCell ref="ES53:EU53"/>
    <mergeCell ref="EI55:EK55"/>
    <mergeCell ref="EI56:EK56"/>
    <mergeCell ref="EN43:EP43"/>
    <mergeCell ref="EN44:EP44"/>
    <mergeCell ref="EN45:EP45"/>
    <mergeCell ref="EN46:EP46"/>
    <mergeCell ref="EN47:EP47"/>
    <mergeCell ref="EN48:EP48"/>
    <mergeCell ref="EN51:EP51"/>
    <mergeCell ref="EN52:EP52"/>
    <mergeCell ref="EN53:EP53"/>
    <mergeCell ref="EN55:EP55"/>
    <mergeCell ref="EN56:EP56"/>
    <mergeCell ref="EI43:EK43"/>
    <mergeCell ref="EI44:EK44"/>
    <mergeCell ref="EI45:EK45"/>
    <mergeCell ref="EI46:EK46"/>
    <mergeCell ref="EI47:EK47"/>
    <mergeCell ref="EI48:EK48"/>
    <mergeCell ref="EI51:EK51"/>
    <mergeCell ref="EI52:EK52"/>
    <mergeCell ref="EI53:EK53"/>
    <mergeCell ref="DY55:EA55"/>
    <mergeCell ref="DY56:EA56"/>
    <mergeCell ref="ED43:EF43"/>
    <mergeCell ref="ED44:EF44"/>
    <mergeCell ref="ED45:EF45"/>
    <mergeCell ref="ED46:EF46"/>
    <mergeCell ref="ED47:EF47"/>
    <mergeCell ref="ED48:EF48"/>
    <mergeCell ref="ED51:EF51"/>
    <mergeCell ref="ED52:EF52"/>
    <mergeCell ref="ED53:EF53"/>
    <mergeCell ref="ED55:EF55"/>
    <mergeCell ref="ED56:EF56"/>
    <mergeCell ref="DY43:EA43"/>
    <mergeCell ref="DY44:EA44"/>
    <mergeCell ref="DY45:EA45"/>
    <mergeCell ref="DY46:EA46"/>
    <mergeCell ref="DY47:EA47"/>
    <mergeCell ref="DY48:EA48"/>
    <mergeCell ref="DY51:EA51"/>
    <mergeCell ref="DY52:EA52"/>
    <mergeCell ref="DY53:EA53"/>
    <mergeCell ref="DO55:DQ55"/>
    <mergeCell ref="DO56:DQ56"/>
    <mergeCell ref="DT43:DV43"/>
    <mergeCell ref="DT44:DV44"/>
    <mergeCell ref="DT45:DV45"/>
    <mergeCell ref="DT46:DV46"/>
    <mergeCell ref="DT47:DV47"/>
    <mergeCell ref="DT48:DV48"/>
    <mergeCell ref="DT51:DV51"/>
    <mergeCell ref="DT52:DV52"/>
    <mergeCell ref="DT53:DV53"/>
    <mergeCell ref="DT55:DV55"/>
    <mergeCell ref="DT56:DV56"/>
    <mergeCell ref="DO43:DQ43"/>
    <mergeCell ref="DO44:DQ44"/>
    <mergeCell ref="DO45:DQ45"/>
    <mergeCell ref="DO46:DQ46"/>
    <mergeCell ref="DO47:DQ47"/>
    <mergeCell ref="DO48:DQ48"/>
    <mergeCell ref="DO51:DQ51"/>
    <mergeCell ref="DO52:DQ52"/>
    <mergeCell ref="DO53:DQ53"/>
    <mergeCell ref="DE55:DG55"/>
    <mergeCell ref="DE56:DG56"/>
    <mergeCell ref="DJ43:DL43"/>
    <mergeCell ref="DJ44:DL44"/>
    <mergeCell ref="DJ45:DL45"/>
    <mergeCell ref="DJ46:DL46"/>
    <mergeCell ref="DJ47:DL47"/>
    <mergeCell ref="DJ48:DL48"/>
    <mergeCell ref="DJ51:DL51"/>
    <mergeCell ref="DJ52:DL52"/>
    <mergeCell ref="DJ53:DL53"/>
    <mergeCell ref="DJ55:DL55"/>
    <mergeCell ref="DJ56:DL56"/>
    <mergeCell ref="DE43:DG43"/>
    <mergeCell ref="DE44:DG44"/>
    <mergeCell ref="DE45:DG45"/>
    <mergeCell ref="DE46:DG46"/>
    <mergeCell ref="DE47:DG47"/>
    <mergeCell ref="DE48:DG48"/>
    <mergeCell ref="DE51:DG51"/>
    <mergeCell ref="DE52:DG52"/>
    <mergeCell ref="DE53:DG53"/>
    <mergeCell ref="CU55:CW55"/>
    <mergeCell ref="CU56:CW56"/>
    <mergeCell ref="CZ43:DB43"/>
    <mergeCell ref="CZ44:DB44"/>
    <mergeCell ref="CZ45:DB45"/>
    <mergeCell ref="CZ46:DB46"/>
    <mergeCell ref="CZ47:DB47"/>
    <mergeCell ref="CZ48:DB48"/>
    <mergeCell ref="CZ51:DB51"/>
    <mergeCell ref="CZ52:DB52"/>
    <mergeCell ref="CZ53:DB53"/>
    <mergeCell ref="CZ55:DB55"/>
    <mergeCell ref="CZ56:DB56"/>
    <mergeCell ref="CU43:CW43"/>
    <mergeCell ref="CU44:CW44"/>
    <mergeCell ref="CU45:CW45"/>
    <mergeCell ref="CU46:CW46"/>
    <mergeCell ref="CU47:CW47"/>
    <mergeCell ref="CU48:CW48"/>
    <mergeCell ref="CU51:CW51"/>
    <mergeCell ref="CU52:CW52"/>
    <mergeCell ref="CU53:CW53"/>
    <mergeCell ref="CK55:CM55"/>
    <mergeCell ref="CK56:CM56"/>
    <mergeCell ref="CP43:CR43"/>
    <mergeCell ref="CP44:CR44"/>
    <mergeCell ref="CP45:CR45"/>
    <mergeCell ref="CP46:CR46"/>
    <mergeCell ref="CP47:CR47"/>
    <mergeCell ref="CP48:CR48"/>
    <mergeCell ref="CP51:CR51"/>
    <mergeCell ref="CP52:CR52"/>
    <mergeCell ref="CP53:CR53"/>
    <mergeCell ref="CP55:CR55"/>
    <mergeCell ref="CP56:CR56"/>
    <mergeCell ref="CK43:CM43"/>
    <mergeCell ref="CK44:CM44"/>
    <mergeCell ref="CK45:CM45"/>
    <mergeCell ref="CK46:CM46"/>
    <mergeCell ref="CK47:CM47"/>
    <mergeCell ref="CK48:CM48"/>
    <mergeCell ref="CK51:CM51"/>
    <mergeCell ref="CK52:CM52"/>
    <mergeCell ref="CK53:CM53"/>
    <mergeCell ref="CA55:CC55"/>
    <mergeCell ref="CA56:CC56"/>
    <mergeCell ref="CF43:CH43"/>
    <mergeCell ref="CF44:CH44"/>
    <mergeCell ref="CF45:CH45"/>
    <mergeCell ref="CF46:CH46"/>
    <mergeCell ref="CF47:CH47"/>
    <mergeCell ref="CF48:CH48"/>
    <mergeCell ref="CF51:CH51"/>
    <mergeCell ref="CF52:CH52"/>
    <mergeCell ref="CF53:CH53"/>
    <mergeCell ref="CF55:CH55"/>
    <mergeCell ref="CF56:CH56"/>
    <mergeCell ref="CA43:CC43"/>
    <mergeCell ref="CA44:CC44"/>
    <mergeCell ref="CA45:CC45"/>
    <mergeCell ref="CA46:CC46"/>
    <mergeCell ref="CA47:CC47"/>
    <mergeCell ref="CA48:CC48"/>
    <mergeCell ref="CA51:CC51"/>
    <mergeCell ref="CA52:CC52"/>
    <mergeCell ref="CA53:CC53"/>
    <mergeCell ref="BQ55:BS55"/>
    <mergeCell ref="BQ56:BS56"/>
    <mergeCell ref="BV43:BX43"/>
    <mergeCell ref="BV44:BX44"/>
    <mergeCell ref="BV45:BX45"/>
    <mergeCell ref="BV46:BX46"/>
    <mergeCell ref="BV47:BX47"/>
    <mergeCell ref="BV48:BX48"/>
    <mergeCell ref="BV51:BX51"/>
    <mergeCell ref="BV52:BX52"/>
    <mergeCell ref="BV53:BX53"/>
    <mergeCell ref="BV55:BX55"/>
    <mergeCell ref="BV56:BX56"/>
    <mergeCell ref="BQ43:BS43"/>
    <mergeCell ref="BQ44:BS44"/>
    <mergeCell ref="BQ45:BS45"/>
    <mergeCell ref="BQ46:BS46"/>
    <mergeCell ref="BQ47:BS47"/>
    <mergeCell ref="BQ48:BS48"/>
    <mergeCell ref="BQ51:BS51"/>
    <mergeCell ref="BQ52:BS52"/>
    <mergeCell ref="BQ53:BS53"/>
    <mergeCell ref="BG55:BI55"/>
    <mergeCell ref="BG56:BI56"/>
    <mergeCell ref="BL43:BN43"/>
    <mergeCell ref="BL44:BN44"/>
    <mergeCell ref="BL45:BN45"/>
    <mergeCell ref="BL46:BN46"/>
    <mergeCell ref="BL47:BN47"/>
    <mergeCell ref="BL48:BN48"/>
    <mergeCell ref="BL51:BN51"/>
    <mergeCell ref="BL52:BN52"/>
    <mergeCell ref="BL53:BN53"/>
    <mergeCell ref="BL55:BN55"/>
    <mergeCell ref="BL56:BN56"/>
    <mergeCell ref="BG43:BI43"/>
    <mergeCell ref="BG44:BI44"/>
    <mergeCell ref="BG45:BI45"/>
    <mergeCell ref="BG46:BI46"/>
    <mergeCell ref="BG47:BI47"/>
    <mergeCell ref="BG48:BI48"/>
    <mergeCell ref="BG51:BI51"/>
    <mergeCell ref="BG52:BI52"/>
    <mergeCell ref="BG53:BI53"/>
    <mergeCell ref="AW55:AY55"/>
    <mergeCell ref="AW56:AY56"/>
    <mergeCell ref="BB43:BD43"/>
    <mergeCell ref="BB44:BD44"/>
    <mergeCell ref="BB45:BD45"/>
    <mergeCell ref="BB46:BD46"/>
    <mergeCell ref="BB47:BD47"/>
    <mergeCell ref="BB48:BD48"/>
    <mergeCell ref="BB51:BD51"/>
    <mergeCell ref="BB52:BD52"/>
    <mergeCell ref="BB53:BD53"/>
    <mergeCell ref="BB55:BD55"/>
    <mergeCell ref="BB56:BD56"/>
    <mergeCell ref="AW43:AY43"/>
    <mergeCell ref="AW44:AY44"/>
    <mergeCell ref="AW45:AY45"/>
    <mergeCell ref="AW46:AY46"/>
    <mergeCell ref="AW47:AY47"/>
    <mergeCell ref="AW48:AY48"/>
    <mergeCell ref="AW51:AY51"/>
    <mergeCell ref="AW52:AY52"/>
    <mergeCell ref="AW53:AY53"/>
    <mergeCell ref="AM55:AO55"/>
    <mergeCell ref="AM56:AO56"/>
    <mergeCell ref="AR43:AT43"/>
    <mergeCell ref="AR44:AT44"/>
    <mergeCell ref="AR45:AT45"/>
    <mergeCell ref="AR46:AT46"/>
    <mergeCell ref="AR47:AT47"/>
    <mergeCell ref="AR48:AT48"/>
    <mergeCell ref="AR51:AT51"/>
    <mergeCell ref="AR52:AT52"/>
    <mergeCell ref="AR53:AT53"/>
    <mergeCell ref="AR55:AT55"/>
    <mergeCell ref="AR56:AT56"/>
    <mergeCell ref="AM43:AO43"/>
    <mergeCell ref="AM44:AO44"/>
    <mergeCell ref="AM45:AO45"/>
    <mergeCell ref="AM46:AO46"/>
    <mergeCell ref="AM47:AO47"/>
    <mergeCell ref="AM48:AO48"/>
    <mergeCell ref="AM51:AO51"/>
    <mergeCell ref="AM52:AO52"/>
    <mergeCell ref="AM53:AO53"/>
    <mergeCell ref="AC55:AE55"/>
    <mergeCell ref="AC56:AE56"/>
    <mergeCell ref="AH43:AJ43"/>
    <mergeCell ref="AH44:AJ44"/>
    <mergeCell ref="AH45:AJ45"/>
    <mergeCell ref="AH46:AJ46"/>
    <mergeCell ref="AH47:AJ47"/>
    <mergeCell ref="AH48:AJ48"/>
    <mergeCell ref="AH51:AJ51"/>
    <mergeCell ref="AH52:AJ52"/>
    <mergeCell ref="AH53:AJ53"/>
    <mergeCell ref="AH55:AJ55"/>
    <mergeCell ref="AH56:AJ56"/>
    <mergeCell ref="AC43:AE43"/>
    <mergeCell ref="AC44:AE44"/>
    <mergeCell ref="AC45:AE45"/>
    <mergeCell ref="AC46:AE46"/>
    <mergeCell ref="AC47:AE47"/>
    <mergeCell ref="AC48:AE48"/>
    <mergeCell ref="AC51:AE51"/>
    <mergeCell ref="AC52:AE52"/>
    <mergeCell ref="AC53:AE53"/>
    <mergeCell ref="S55:U55"/>
    <mergeCell ref="S56:U56"/>
    <mergeCell ref="X43:Z43"/>
    <mergeCell ref="X44:Z44"/>
    <mergeCell ref="X45:Z45"/>
    <mergeCell ref="X46:Z46"/>
    <mergeCell ref="X47:Z47"/>
    <mergeCell ref="X48:Z48"/>
    <mergeCell ref="X51:Z51"/>
    <mergeCell ref="X52:Z52"/>
    <mergeCell ref="X53:Z53"/>
    <mergeCell ref="X55:Z55"/>
    <mergeCell ref="X56:Z56"/>
    <mergeCell ref="S43:U43"/>
    <mergeCell ref="S44:U44"/>
    <mergeCell ref="S45:U45"/>
    <mergeCell ref="S46:U46"/>
    <mergeCell ref="S47:U47"/>
    <mergeCell ref="S48:U48"/>
    <mergeCell ref="S51:U51"/>
    <mergeCell ref="S52:U52"/>
    <mergeCell ref="S53:U53"/>
    <mergeCell ref="EX58:EZ58"/>
    <mergeCell ref="FC58:FE58"/>
    <mergeCell ref="FH58:FJ58"/>
    <mergeCell ref="FM58:FO58"/>
    <mergeCell ref="FR58:FT58"/>
    <mergeCell ref="I43:K43"/>
    <mergeCell ref="I44:K44"/>
    <mergeCell ref="I45:K45"/>
    <mergeCell ref="I46:K46"/>
    <mergeCell ref="I47:K47"/>
    <mergeCell ref="I48:K48"/>
    <mergeCell ref="I51:K51"/>
    <mergeCell ref="I52:K52"/>
    <mergeCell ref="I53:K53"/>
    <mergeCell ref="I55:K55"/>
    <mergeCell ref="I56:K56"/>
    <mergeCell ref="N43:P43"/>
    <mergeCell ref="N44:P44"/>
    <mergeCell ref="N45:P45"/>
    <mergeCell ref="N46:P46"/>
    <mergeCell ref="N47:P47"/>
    <mergeCell ref="N48:P48"/>
    <mergeCell ref="N51:P51"/>
    <mergeCell ref="N52:P52"/>
    <mergeCell ref="DE58:DG58"/>
    <mergeCell ref="DJ58:DL58"/>
    <mergeCell ref="DO58:DQ58"/>
    <mergeCell ref="DT58:DV58"/>
    <mergeCell ref="DY58:EA58"/>
    <mergeCell ref="ED58:EF58"/>
    <mergeCell ref="EI58:EK58"/>
    <mergeCell ref="EN58:EP58"/>
    <mergeCell ref="ES58:EU58"/>
    <mergeCell ref="BL58:BN58"/>
    <mergeCell ref="BQ58:BS58"/>
    <mergeCell ref="BV58:BX58"/>
    <mergeCell ref="CA58:CC58"/>
    <mergeCell ref="CF58:CH58"/>
    <mergeCell ref="CK58:CM58"/>
    <mergeCell ref="CP58:CR58"/>
    <mergeCell ref="CU58:CW58"/>
    <mergeCell ref="CZ58:DB58"/>
    <mergeCell ref="S58:U58"/>
    <mergeCell ref="X58:Z58"/>
    <mergeCell ref="AC58:AE58"/>
    <mergeCell ref="AH58:AJ58"/>
    <mergeCell ref="AM58:AO58"/>
    <mergeCell ref="AR58:AT58"/>
    <mergeCell ref="AW58:AY58"/>
    <mergeCell ref="BB58:BD58"/>
    <mergeCell ref="BG58:BI58"/>
    <mergeCell ref="A55:B55"/>
    <mergeCell ref="D55:F55"/>
    <mergeCell ref="A56:B56"/>
    <mergeCell ref="D56:F56"/>
    <mergeCell ref="D58:F58"/>
    <mergeCell ref="I58:K58"/>
    <mergeCell ref="N58:P58"/>
    <mergeCell ref="N53:P53"/>
    <mergeCell ref="N55:P55"/>
    <mergeCell ref="N56:P56"/>
    <mergeCell ref="A53:B53"/>
    <mergeCell ref="A47:B47"/>
    <mergeCell ref="A48:B48"/>
    <mergeCell ref="A51:B51"/>
    <mergeCell ref="A43:B43"/>
    <mergeCell ref="A44:B44"/>
    <mergeCell ref="A45:B45"/>
    <mergeCell ref="A46:B46"/>
    <mergeCell ref="D52:F52"/>
    <mergeCell ref="D53:F53"/>
    <mergeCell ref="A52:B52"/>
    <mergeCell ref="I3:K3"/>
    <mergeCell ref="I4:K4"/>
    <mergeCell ref="D43:F43"/>
    <mergeCell ref="D44:F44"/>
    <mergeCell ref="D45:F45"/>
    <mergeCell ref="D46:F46"/>
    <mergeCell ref="D47:F47"/>
    <mergeCell ref="D48:F48"/>
    <mergeCell ref="D51:F51"/>
    <mergeCell ref="I32:K32"/>
    <mergeCell ref="I33:K33"/>
    <mergeCell ref="I34:K34"/>
    <mergeCell ref="I35:K35"/>
    <mergeCell ref="I36:K36"/>
    <mergeCell ref="I37:K37"/>
    <mergeCell ref="A23:B23"/>
    <mergeCell ref="A24:B24"/>
    <mergeCell ref="A25:B25"/>
    <mergeCell ref="A26:B26"/>
    <mergeCell ref="A27:B27"/>
    <mergeCell ref="A30:B30"/>
    <mergeCell ref="A38:B38"/>
    <mergeCell ref="A41:B41"/>
    <mergeCell ref="I1:K1"/>
    <mergeCell ref="A6:A14"/>
    <mergeCell ref="A15:A21"/>
    <mergeCell ref="A40:B40"/>
    <mergeCell ref="A2:B2"/>
    <mergeCell ref="D39:F39"/>
    <mergeCell ref="D40:F40"/>
    <mergeCell ref="I39:K39"/>
    <mergeCell ref="I40:K40"/>
    <mergeCell ref="I30:K30"/>
    <mergeCell ref="I31:K31"/>
    <mergeCell ref="D30:F30"/>
    <mergeCell ref="D31:F31"/>
    <mergeCell ref="D32:F32"/>
    <mergeCell ref="D33:F33"/>
    <mergeCell ref="I2:K2"/>
    <mergeCell ref="A39:B39"/>
    <mergeCell ref="N39:P39"/>
    <mergeCell ref="D34:F34"/>
    <mergeCell ref="D35:F35"/>
    <mergeCell ref="D36:F36"/>
    <mergeCell ref="D37:F37"/>
    <mergeCell ref="S3:U3"/>
    <mergeCell ref="X3:Z3"/>
    <mergeCell ref="AC3:AE3"/>
    <mergeCell ref="N4:P4"/>
    <mergeCell ref="S4:U4"/>
    <mergeCell ref="X4:Z4"/>
    <mergeCell ref="AC4:AE4"/>
    <mergeCell ref="N30:P30"/>
    <mergeCell ref="N31:P31"/>
    <mergeCell ref="N32:P32"/>
    <mergeCell ref="N33:P33"/>
    <mergeCell ref="N34:P34"/>
    <mergeCell ref="N35:P35"/>
    <mergeCell ref="N36:P36"/>
    <mergeCell ref="N37:P37"/>
    <mergeCell ref="A33:B33"/>
    <mergeCell ref="A34:B34"/>
    <mergeCell ref="A37:B37"/>
    <mergeCell ref="S1:U1"/>
    <mergeCell ref="X1:Z1"/>
    <mergeCell ref="AC1:AE1"/>
    <mergeCell ref="N2:P2"/>
    <mergeCell ref="S2:U2"/>
    <mergeCell ref="X2:Z2"/>
    <mergeCell ref="AC2:AE2"/>
    <mergeCell ref="N1:P1"/>
    <mergeCell ref="N3:P3"/>
    <mergeCell ref="AH3:AJ3"/>
    <mergeCell ref="AM3:AO3"/>
    <mergeCell ref="AR3:AT3"/>
    <mergeCell ref="AW3:AY3"/>
    <mergeCell ref="AH4:AJ4"/>
    <mergeCell ref="AM4:AO4"/>
    <mergeCell ref="AR4:AT4"/>
    <mergeCell ref="AW4:AY4"/>
    <mergeCell ref="AH1:AJ1"/>
    <mergeCell ref="AM1:AO1"/>
    <mergeCell ref="AR1:AT1"/>
    <mergeCell ref="AW1:AY1"/>
    <mergeCell ref="AH2:AJ2"/>
    <mergeCell ref="AM2:AO2"/>
    <mergeCell ref="AR2:AT2"/>
    <mergeCell ref="AW2:AY2"/>
    <mergeCell ref="BB3:BD3"/>
    <mergeCell ref="BG3:BI3"/>
    <mergeCell ref="BL3:BN3"/>
    <mergeCell ref="BQ3:BS3"/>
    <mergeCell ref="BB4:BD4"/>
    <mergeCell ref="BG4:BI4"/>
    <mergeCell ref="BL4:BN4"/>
    <mergeCell ref="BQ4:BS4"/>
    <mergeCell ref="BB1:BD1"/>
    <mergeCell ref="BG1:BI1"/>
    <mergeCell ref="BL1:BN1"/>
    <mergeCell ref="BQ1:BS1"/>
    <mergeCell ref="BB2:BD2"/>
    <mergeCell ref="BG2:BI2"/>
    <mergeCell ref="BL2:BN2"/>
    <mergeCell ref="BQ2:BS2"/>
    <mergeCell ref="BV3:BX3"/>
    <mergeCell ref="CA3:CC3"/>
    <mergeCell ref="CF3:CH3"/>
    <mergeCell ref="CK3:CM3"/>
    <mergeCell ref="BV4:BX4"/>
    <mergeCell ref="CA4:CC4"/>
    <mergeCell ref="CF4:CH4"/>
    <mergeCell ref="CK4:CM4"/>
    <mergeCell ref="BV1:BX1"/>
    <mergeCell ref="CA1:CC1"/>
    <mergeCell ref="CF1:CH1"/>
    <mergeCell ref="CK1:CM1"/>
    <mergeCell ref="BV2:BX2"/>
    <mergeCell ref="CA2:CC2"/>
    <mergeCell ref="CF2:CH2"/>
    <mergeCell ref="CK2:CM2"/>
    <mergeCell ref="CP3:CR3"/>
    <mergeCell ref="CU3:CW3"/>
    <mergeCell ref="CZ3:DB3"/>
    <mergeCell ref="DE3:DG3"/>
    <mergeCell ref="CP4:CR4"/>
    <mergeCell ref="CU4:CW4"/>
    <mergeCell ref="CZ4:DB4"/>
    <mergeCell ref="DE4:DG4"/>
    <mergeCell ref="CP1:CR1"/>
    <mergeCell ref="CU1:CW1"/>
    <mergeCell ref="CZ1:DB1"/>
    <mergeCell ref="DE1:DG1"/>
    <mergeCell ref="CP2:CR2"/>
    <mergeCell ref="CU2:CW2"/>
    <mergeCell ref="CZ2:DB2"/>
    <mergeCell ref="DE2:DG2"/>
    <mergeCell ref="DJ3:DL3"/>
    <mergeCell ref="DO3:DQ3"/>
    <mergeCell ref="DT3:DV3"/>
    <mergeCell ref="DY3:EA3"/>
    <mergeCell ref="DJ4:DL4"/>
    <mergeCell ref="DO4:DQ4"/>
    <mergeCell ref="DT4:DV4"/>
    <mergeCell ref="DY4:EA4"/>
    <mergeCell ref="DJ1:DL1"/>
    <mergeCell ref="DO1:DQ1"/>
    <mergeCell ref="DT1:DV1"/>
    <mergeCell ref="DY1:EA1"/>
    <mergeCell ref="DJ2:DL2"/>
    <mergeCell ref="DO2:DQ2"/>
    <mergeCell ref="DT2:DV2"/>
    <mergeCell ref="DY2:EA2"/>
    <mergeCell ref="ES3:EU3"/>
    <mergeCell ref="ED4:EF4"/>
    <mergeCell ref="EI4:EK4"/>
    <mergeCell ref="EN4:EP4"/>
    <mergeCell ref="ES4:EU4"/>
    <mergeCell ref="ED1:EF1"/>
    <mergeCell ref="EI1:EK1"/>
    <mergeCell ref="EN1:EP1"/>
    <mergeCell ref="ES1:EU1"/>
    <mergeCell ref="ED2:EF2"/>
    <mergeCell ref="EI2:EK2"/>
    <mergeCell ref="EN2:EP2"/>
    <mergeCell ref="ES2:EU2"/>
    <mergeCell ref="FR1:FT1"/>
    <mergeCell ref="FR2:FT2"/>
    <mergeCell ref="FR3:FT3"/>
    <mergeCell ref="FR4:FT4"/>
    <mergeCell ref="D1:F4"/>
    <mergeCell ref="EX3:EZ3"/>
    <mergeCell ref="FC3:FE3"/>
    <mergeCell ref="FH3:FJ3"/>
    <mergeCell ref="FM3:FO3"/>
    <mergeCell ref="EX4:EZ4"/>
    <mergeCell ref="FC4:FE4"/>
    <mergeCell ref="FH4:FJ4"/>
    <mergeCell ref="FM4:FO4"/>
    <mergeCell ref="EX1:EZ1"/>
    <mergeCell ref="FC1:FE1"/>
    <mergeCell ref="FH1:FJ1"/>
    <mergeCell ref="FM1:FO1"/>
    <mergeCell ref="EX2:EZ2"/>
    <mergeCell ref="FC2:FE2"/>
    <mergeCell ref="FH2:FJ2"/>
    <mergeCell ref="FM2:FO2"/>
    <mergeCell ref="ED3:EF3"/>
    <mergeCell ref="EI3:EK3"/>
    <mergeCell ref="EN3:EP3"/>
  </mergeCells>
  <pageMargins left="0.27559055118110237" right="0.35433070866141736" top="0.98425196850393704" bottom="0.98425196850393704" header="0.51181102362204722" footer="0.51181102362204722"/>
  <pageSetup paperSize="9" scale="46" fitToWidth="10" orientation="landscape" r:id="rId1"/>
  <headerFooter alignWithMargins="0"/>
  <colBreaks count="7" manualBreakCount="7">
    <brk id="22" max="57" man="1"/>
    <brk id="48" max="57" man="1"/>
    <brk id="73" max="57" man="1"/>
    <brk id="98" max="57" man="1"/>
    <brk id="123" max="57" man="1"/>
    <brk id="147" max="57" man="1"/>
    <brk id="172" max="5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workbookViewId="0">
      <selection activeCell="J15" sqref="J15"/>
    </sheetView>
  </sheetViews>
  <sheetFormatPr baseColWidth="10" defaultRowHeight="12.75"/>
  <cols>
    <col min="3" max="3" width="0" hidden="1" customWidth="1"/>
  </cols>
  <sheetData>
    <row r="1" spans="1:8" ht="18.75" customHeight="1">
      <c r="A1" s="30"/>
      <c r="B1" s="42" t="s">
        <v>167</v>
      </c>
      <c r="C1" s="42"/>
      <c r="D1" s="42"/>
      <c r="E1" s="42"/>
      <c r="F1" s="42"/>
      <c r="G1" s="42"/>
      <c r="H1" s="30"/>
    </row>
    <row r="2" spans="1:8" ht="47.25">
      <c r="B2" s="31" t="s">
        <v>0</v>
      </c>
      <c r="C2" s="31"/>
      <c r="D2" s="31" t="s">
        <v>168</v>
      </c>
      <c r="E2" s="31" t="s">
        <v>169</v>
      </c>
      <c r="F2" s="31" t="s">
        <v>170</v>
      </c>
      <c r="G2" s="31" t="s">
        <v>171</v>
      </c>
      <c r="H2" s="32"/>
    </row>
    <row r="3" spans="1:8" ht="12.75" customHeight="1">
      <c r="A3" s="41"/>
      <c r="B3" s="30"/>
      <c r="C3" s="30"/>
      <c r="D3" s="30"/>
      <c r="E3" s="30"/>
      <c r="F3" s="30"/>
      <c r="G3" s="30"/>
      <c r="H3" s="32"/>
    </row>
    <row r="4" spans="1:8" ht="12.75" customHeight="1" thickBot="1">
      <c r="A4" s="41"/>
      <c r="B4" s="33"/>
      <c r="C4" s="33"/>
      <c r="D4" s="33"/>
      <c r="E4" s="33"/>
      <c r="F4" s="33"/>
      <c r="G4" s="33"/>
      <c r="H4" s="32"/>
    </row>
    <row r="5" spans="1:8" ht="31.5">
      <c r="A5" s="40" t="s">
        <v>194</v>
      </c>
      <c r="B5" s="34">
        <v>7</v>
      </c>
      <c r="C5" s="34" t="str">
        <f>+A5&amp;"/"&amp;B5</f>
        <v>hors classe/7</v>
      </c>
      <c r="D5" s="34">
        <v>979</v>
      </c>
      <c r="E5" s="34">
        <v>788</v>
      </c>
      <c r="F5" s="34" t="s">
        <v>172</v>
      </c>
      <c r="G5" s="34" t="s">
        <v>173</v>
      </c>
      <c r="H5" s="32"/>
    </row>
    <row r="6" spans="1:8" ht="12.75" customHeight="1" thickBot="1">
      <c r="A6" s="41"/>
      <c r="B6" s="33"/>
      <c r="C6" s="33"/>
      <c r="D6" s="33"/>
      <c r="E6" s="33"/>
      <c r="F6" s="33"/>
      <c r="G6" s="33"/>
      <c r="H6" s="32"/>
    </row>
    <row r="7" spans="1:8" ht="31.5">
      <c r="A7" s="40" t="s">
        <v>194</v>
      </c>
      <c r="B7" s="34">
        <v>6</v>
      </c>
      <c r="C7" s="34" t="str">
        <f>+A7&amp;"/"&amp;B7</f>
        <v>hors classe/6</v>
      </c>
      <c r="D7" s="34">
        <v>924</v>
      </c>
      <c r="E7" s="34">
        <v>751</v>
      </c>
      <c r="F7" s="34" t="s">
        <v>174</v>
      </c>
      <c r="G7" s="34" t="s">
        <v>175</v>
      </c>
      <c r="H7" s="32"/>
    </row>
    <row r="8" spans="1:8" ht="12.75" customHeight="1" thickBot="1">
      <c r="A8" s="41"/>
      <c r="B8" s="33"/>
      <c r="C8" s="33"/>
      <c r="D8" s="33"/>
      <c r="E8" s="33"/>
      <c r="F8" s="33"/>
      <c r="G8" s="33"/>
      <c r="H8" s="32"/>
    </row>
    <row r="9" spans="1:8" ht="31.5">
      <c r="A9" s="40" t="s">
        <v>194</v>
      </c>
      <c r="B9" s="34">
        <v>5</v>
      </c>
      <c r="C9" s="34" t="str">
        <f>+A9&amp;"/"&amp;B9</f>
        <v>hors classe/5</v>
      </c>
      <c r="D9" s="34">
        <v>863</v>
      </c>
      <c r="E9" s="34">
        <v>705</v>
      </c>
      <c r="F9" s="34" t="s">
        <v>174</v>
      </c>
      <c r="G9" s="34" t="s">
        <v>176</v>
      </c>
      <c r="H9" s="32"/>
    </row>
    <row r="10" spans="1:8" ht="12.75" customHeight="1" thickBot="1">
      <c r="A10" s="41"/>
      <c r="B10" s="33"/>
      <c r="C10" s="33"/>
      <c r="D10" s="33"/>
      <c r="E10" s="33"/>
      <c r="F10" s="33"/>
      <c r="G10" s="33"/>
      <c r="H10" s="32"/>
    </row>
    <row r="11" spans="1:8" ht="31.5">
      <c r="A11" s="40" t="s">
        <v>194</v>
      </c>
      <c r="B11" s="34">
        <v>4</v>
      </c>
      <c r="C11" s="34" t="str">
        <f>+A11&amp;"/"&amp;B11</f>
        <v>hors classe/4</v>
      </c>
      <c r="D11" s="34">
        <v>793</v>
      </c>
      <c r="E11" s="34">
        <v>652</v>
      </c>
      <c r="F11" s="34" t="s">
        <v>177</v>
      </c>
      <c r="G11" s="34" t="s">
        <v>178</v>
      </c>
      <c r="H11" s="32"/>
    </row>
    <row r="12" spans="1:8" ht="12.75" customHeight="1" thickBot="1">
      <c r="A12" s="41"/>
      <c r="B12" s="33"/>
      <c r="C12" s="33"/>
      <c r="D12" s="33"/>
      <c r="E12" s="33"/>
      <c r="F12" s="33"/>
      <c r="G12" s="33"/>
      <c r="H12" s="32"/>
    </row>
    <row r="13" spans="1:8" ht="31.5">
      <c r="A13" s="40" t="s">
        <v>194</v>
      </c>
      <c r="B13" s="34">
        <v>3</v>
      </c>
      <c r="C13" s="34" t="str">
        <f>+A13&amp;"/"&amp;B13</f>
        <v>hors classe/3</v>
      </c>
      <c r="D13" s="34">
        <v>740</v>
      </c>
      <c r="E13" s="34">
        <v>611</v>
      </c>
      <c r="F13" s="34" t="s">
        <v>177</v>
      </c>
      <c r="G13" s="34" t="s">
        <v>179</v>
      </c>
      <c r="H13" s="32"/>
    </row>
    <row r="14" spans="1:8" ht="12.75" customHeight="1" thickBot="1">
      <c r="A14" s="41"/>
      <c r="B14" s="33"/>
      <c r="C14" s="33"/>
      <c r="D14" s="33"/>
      <c r="E14" s="33"/>
      <c r="F14" s="33"/>
      <c r="G14" s="33"/>
      <c r="H14" s="32"/>
    </row>
    <row r="15" spans="1:8" ht="31.5">
      <c r="A15" s="40" t="s">
        <v>194</v>
      </c>
      <c r="B15" s="34">
        <v>2</v>
      </c>
      <c r="C15" s="34" t="str">
        <f>+A15&amp;"/"&amp;B15</f>
        <v>hors classe/2</v>
      </c>
      <c r="D15" s="34">
        <v>686</v>
      </c>
      <c r="E15" s="34">
        <v>570</v>
      </c>
      <c r="F15" s="34" t="s">
        <v>177</v>
      </c>
      <c r="G15" s="34" t="s">
        <v>180</v>
      </c>
      <c r="H15" s="32"/>
    </row>
    <row r="16" spans="1:8" ht="12.75" customHeight="1" thickBot="1">
      <c r="A16" s="41"/>
      <c r="B16" s="33"/>
      <c r="C16" s="33"/>
      <c r="D16" s="33"/>
      <c r="E16" s="33"/>
      <c r="F16" s="33"/>
      <c r="G16" s="33"/>
      <c r="H16" s="32"/>
    </row>
    <row r="17" spans="1:8" ht="31.5">
      <c r="A17" s="40" t="s">
        <v>194</v>
      </c>
      <c r="B17" s="34">
        <v>1</v>
      </c>
      <c r="C17" s="34" t="str">
        <f>+A17&amp;"/"&amp;B17</f>
        <v>hors classe/1</v>
      </c>
      <c r="D17" s="34">
        <v>602</v>
      </c>
      <c r="E17" s="34">
        <v>507</v>
      </c>
      <c r="F17" s="34" t="s">
        <v>177</v>
      </c>
      <c r="G17" s="34" t="s">
        <v>172</v>
      </c>
      <c r="H17" s="32"/>
    </row>
    <row r="18" spans="1:8">
      <c r="A18" s="30"/>
      <c r="B18" s="30"/>
      <c r="C18" s="30"/>
      <c r="D18" s="30"/>
      <c r="E18" s="30"/>
      <c r="F18" s="30"/>
      <c r="G18" s="30"/>
    </row>
    <row r="20" spans="1:8">
      <c r="A20" s="30"/>
      <c r="B20" s="30"/>
      <c r="C20" s="30"/>
      <c r="D20" s="30"/>
      <c r="E20" s="30"/>
      <c r="F20" s="30"/>
      <c r="G20" s="30"/>
      <c r="H20" s="30"/>
    </row>
    <row r="21" spans="1:8" ht="13.5" thickBot="1">
      <c r="A21" s="30"/>
      <c r="B21" s="30"/>
      <c r="C21" s="30"/>
      <c r="D21" s="30"/>
      <c r="E21" s="30"/>
      <c r="F21" s="30"/>
      <c r="G21" s="30"/>
      <c r="H21" s="30"/>
    </row>
    <row r="22" spans="1:8" ht="18.75" customHeight="1">
      <c r="A22" s="35" t="s">
        <v>181</v>
      </c>
      <c r="B22" s="43" t="s">
        <v>183</v>
      </c>
      <c r="C22" s="44"/>
      <c r="D22" s="44"/>
      <c r="E22" s="44"/>
      <c r="F22" s="44"/>
      <c r="G22" s="44"/>
      <c r="H22" s="32"/>
    </row>
    <row r="23" spans="1:8" ht="47.25">
      <c r="A23" s="36" t="s">
        <v>182</v>
      </c>
      <c r="B23" s="31" t="s">
        <v>0</v>
      </c>
      <c r="C23" s="31"/>
      <c r="D23" s="31" t="s">
        <v>168</v>
      </c>
      <c r="E23" s="31" t="s">
        <v>169</v>
      </c>
      <c r="F23" s="31" t="s">
        <v>184</v>
      </c>
      <c r="G23" s="31" t="s">
        <v>171</v>
      </c>
      <c r="H23" s="32"/>
    </row>
    <row r="24" spans="1:8">
      <c r="A24" s="37"/>
      <c r="B24" s="30"/>
      <c r="C24" s="30"/>
      <c r="D24" s="30"/>
      <c r="E24" s="30"/>
      <c r="F24" s="30"/>
      <c r="G24" s="30"/>
      <c r="H24" s="32"/>
    </row>
    <row r="25" spans="1:8" ht="31.5">
      <c r="A25" s="36" t="s">
        <v>182</v>
      </c>
      <c r="B25" s="34">
        <v>9</v>
      </c>
      <c r="C25" s="34" t="str">
        <f>+A25&amp;"/"&amp;B25</f>
        <v>classe normale/9</v>
      </c>
      <c r="D25" s="38">
        <v>810</v>
      </c>
      <c r="E25" s="34">
        <v>664</v>
      </c>
      <c r="F25" s="34" t="s">
        <v>172</v>
      </c>
      <c r="G25" s="34" t="s">
        <v>185</v>
      </c>
      <c r="H25" s="32"/>
    </row>
    <row r="26" spans="1:8">
      <c r="A26" s="37"/>
      <c r="B26" s="33"/>
      <c r="C26" s="33"/>
      <c r="D26" s="33"/>
      <c r="E26" s="33"/>
      <c r="F26" s="33"/>
      <c r="G26" s="33"/>
      <c r="H26" s="32"/>
    </row>
    <row r="27" spans="1:8" ht="31.5">
      <c r="A27" s="36" t="s">
        <v>182</v>
      </c>
      <c r="B27" s="34">
        <v>8</v>
      </c>
      <c r="C27" s="34" t="str">
        <f>+A27&amp;"/"&amp;B27</f>
        <v>classe normale/8</v>
      </c>
      <c r="D27" s="38">
        <v>751</v>
      </c>
      <c r="E27" s="34">
        <v>620</v>
      </c>
      <c r="F27" s="34" t="s">
        <v>186</v>
      </c>
      <c r="G27" s="34" t="s">
        <v>187</v>
      </c>
      <c r="H27" s="32"/>
    </row>
    <row r="28" spans="1:8">
      <c r="A28" s="37"/>
      <c r="B28" s="33"/>
      <c r="C28" s="33"/>
      <c r="D28" s="33"/>
      <c r="E28" s="33"/>
      <c r="F28" s="33"/>
      <c r="G28" s="33"/>
      <c r="H28" s="32"/>
    </row>
    <row r="29" spans="1:8" ht="31.5">
      <c r="A29" s="36" t="s">
        <v>182</v>
      </c>
      <c r="B29" s="34">
        <v>7</v>
      </c>
      <c r="C29" s="34" t="str">
        <f>+A29&amp;"/"&amp;B29</f>
        <v>classe normale/7</v>
      </c>
      <c r="D29" s="38">
        <v>697</v>
      </c>
      <c r="E29" s="34">
        <v>578</v>
      </c>
      <c r="F29" s="34" t="s">
        <v>186</v>
      </c>
      <c r="G29" s="34" t="s">
        <v>188</v>
      </c>
      <c r="H29" s="32"/>
    </row>
    <row r="30" spans="1:8">
      <c r="A30" s="37"/>
      <c r="B30" s="33"/>
      <c r="C30" s="33"/>
      <c r="D30" s="33"/>
      <c r="E30" s="33"/>
      <c r="F30" s="33"/>
      <c r="G30" s="33"/>
      <c r="H30" s="32"/>
    </row>
    <row r="31" spans="1:8" ht="31.5">
      <c r="A31" s="36" t="s">
        <v>182</v>
      </c>
      <c r="B31" s="34">
        <v>6</v>
      </c>
      <c r="C31" s="34" t="str">
        <f>+A31&amp;"/"&amp;B31</f>
        <v>classe normale/6</v>
      </c>
      <c r="D31" s="38">
        <v>649</v>
      </c>
      <c r="E31" s="34">
        <v>542</v>
      </c>
      <c r="F31" s="34" t="s">
        <v>186</v>
      </c>
      <c r="G31" s="34" t="s">
        <v>175</v>
      </c>
      <c r="H31" s="32"/>
    </row>
    <row r="32" spans="1:8">
      <c r="A32" s="37"/>
      <c r="B32" s="33"/>
      <c r="C32" s="33"/>
      <c r="D32" s="33"/>
      <c r="E32" s="33"/>
      <c r="F32" s="33"/>
      <c r="G32" s="33"/>
      <c r="H32" s="32"/>
    </row>
    <row r="33" spans="1:8" ht="31.5">
      <c r="A33" s="36" t="s">
        <v>182</v>
      </c>
      <c r="B33" s="34">
        <v>5</v>
      </c>
      <c r="C33" s="34" t="str">
        <f>+A33&amp;"/"&amp;B33</f>
        <v>classe normale/5</v>
      </c>
      <c r="D33" s="38">
        <v>593</v>
      </c>
      <c r="E33" s="34">
        <v>500</v>
      </c>
      <c r="F33" s="34" t="s">
        <v>174</v>
      </c>
      <c r="G33" s="34" t="s">
        <v>176</v>
      </c>
      <c r="H33" s="32"/>
    </row>
    <row r="34" spans="1:8">
      <c r="A34" s="37"/>
      <c r="B34" s="33"/>
      <c r="C34" s="33"/>
      <c r="D34" s="33"/>
      <c r="E34" s="33"/>
      <c r="F34" s="33"/>
      <c r="G34" s="33"/>
      <c r="H34" s="32"/>
    </row>
    <row r="35" spans="1:8" ht="31.5">
      <c r="A35" s="36" t="s">
        <v>182</v>
      </c>
      <c r="B35" s="34">
        <v>4</v>
      </c>
      <c r="C35" s="34" t="str">
        <f>+A35&amp;"/"&amp;B35</f>
        <v>classe normale/4</v>
      </c>
      <c r="D35" s="38">
        <v>545</v>
      </c>
      <c r="E35" s="34">
        <v>464</v>
      </c>
      <c r="F35" s="34" t="s">
        <v>174</v>
      </c>
      <c r="G35" s="34" t="s">
        <v>189</v>
      </c>
      <c r="H35" s="32"/>
    </row>
    <row r="36" spans="1:8">
      <c r="A36" s="37"/>
      <c r="B36" s="33"/>
      <c r="C36" s="33"/>
      <c r="D36" s="33"/>
      <c r="E36" s="33"/>
      <c r="F36" s="33"/>
      <c r="G36" s="33"/>
      <c r="H36" s="32"/>
    </row>
    <row r="37" spans="1:8" ht="31.5">
      <c r="A37" s="36" t="s">
        <v>182</v>
      </c>
      <c r="B37" s="34">
        <v>3</v>
      </c>
      <c r="C37" s="34" t="str">
        <f>+A37&amp;"/"&amp;B37</f>
        <v>classe normale/3</v>
      </c>
      <c r="D37" s="39">
        <v>507</v>
      </c>
      <c r="E37" s="34">
        <v>437</v>
      </c>
      <c r="F37" s="34" t="s">
        <v>174</v>
      </c>
      <c r="G37" s="34" t="s">
        <v>190</v>
      </c>
      <c r="H37" s="32"/>
    </row>
    <row r="38" spans="1:8">
      <c r="A38" s="37"/>
      <c r="B38" s="33"/>
      <c r="C38" s="33"/>
      <c r="D38" s="33"/>
      <c r="E38" s="33"/>
      <c r="F38" s="33"/>
      <c r="G38" s="33"/>
      <c r="H38" s="32"/>
    </row>
    <row r="39" spans="1:8" ht="31.5">
      <c r="A39" s="36" t="s">
        <v>182</v>
      </c>
      <c r="B39" s="34">
        <v>2</v>
      </c>
      <c r="C39" s="34" t="str">
        <f>+A39&amp;"/"&amp;B39</f>
        <v>classe normale/2</v>
      </c>
      <c r="D39" s="38">
        <v>477</v>
      </c>
      <c r="E39" s="34">
        <v>415</v>
      </c>
      <c r="F39" s="34" t="s">
        <v>177</v>
      </c>
      <c r="G39" s="34" t="s">
        <v>191</v>
      </c>
      <c r="H39" s="32"/>
    </row>
    <row r="40" spans="1:8">
      <c r="A40" s="37"/>
      <c r="B40" s="33"/>
      <c r="C40" s="33"/>
      <c r="D40" s="33"/>
      <c r="E40" s="33"/>
      <c r="F40" s="33"/>
      <c r="G40" s="33"/>
      <c r="H40" s="32"/>
    </row>
    <row r="41" spans="1:8" ht="31.5">
      <c r="A41" s="36" t="s">
        <v>182</v>
      </c>
      <c r="B41" s="34">
        <v>1</v>
      </c>
      <c r="C41" s="34" t="str">
        <f>+A41&amp;"/"&amp;B41</f>
        <v>classe normale/1</v>
      </c>
      <c r="D41" s="38">
        <v>440</v>
      </c>
      <c r="E41" s="34">
        <v>387</v>
      </c>
      <c r="F41" s="34" t="s">
        <v>192</v>
      </c>
      <c r="G41" s="34" t="s">
        <v>172</v>
      </c>
      <c r="H41" s="32"/>
    </row>
    <row r="42" spans="1:8">
      <c r="A42" t="s">
        <v>193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02"/>
  <sheetViews>
    <sheetView topLeftCell="C1" zoomScale="70" zoomScaleNormal="70" workbookViewId="0">
      <selection sqref="A1:AC1"/>
    </sheetView>
  </sheetViews>
  <sheetFormatPr baseColWidth="10" defaultColWidth="17.42578125" defaultRowHeight="12.75"/>
  <cols>
    <col min="1" max="1" width="42.5703125" style="20" customWidth="1"/>
    <col min="2" max="4" width="17.42578125" style="20"/>
    <col min="5" max="6" width="12" style="20" customWidth="1"/>
    <col min="7" max="14" width="17.42578125" style="20"/>
    <col min="15" max="15" width="17.42578125" style="20" hidden="1" customWidth="1"/>
    <col min="16" max="16" width="17.42578125" style="20"/>
    <col min="17" max="20" width="17.42578125" style="24"/>
    <col min="21" max="23" width="17.42578125" style="20"/>
    <col min="24" max="25" width="17.42578125" style="27"/>
    <col min="26" max="16384" width="17.42578125" style="20"/>
  </cols>
  <sheetData>
    <row r="1" spans="1:29" ht="32.25" customHeight="1" thickBot="1">
      <c r="A1" s="128" t="s">
        <v>204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</row>
    <row r="2" spans="1:29" ht="32.2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</row>
    <row r="3" spans="1:29" ht="76.5" customHeight="1">
      <c r="A3" s="23" t="s">
        <v>198</v>
      </c>
      <c r="B3" s="23" t="s">
        <v>138</v>
      </c>
      <c r="C3" s="23" t="s">
        <v>139</v>
      </c>
      <c r="D3" s="23" t="s">
        <v>140</v>
      </c>
      <c r="E3" s="23" t="s">
        <v>141</v>
      </c>
      <c r="F3" s="23" t="s">
        <v>160</v>
      </c>
      <c r="G3" s="23" t="s">
        <v>159</v>
      </c>
      <c r="H3" s="23" t="s">
        <v>202</v>
      </c>
      <c r="I3" s="23" t="s">
        <v>142</v>
      </c>
      <c r="J3" s="23" t="s">
        <v>145</v>
      </c>
      <c r="K3" s="23" t="s">
        <v>161</v>
      </c>
      <c r="L3" s="23" t="s">
        <v>199</v>
      </c>
      <c r="M3" s="23" t="s">
        <v>143</v>
      </c>
      <c r="N3" s="23" t="s">
        <v>144</v>
      </c>
      <c r="O3" s="23"/>
      <c r="P3" s="23" t="s">
        <v>146</v>
      </c>
      <c r="Q3" s="25" t="s">
        <v>150</v>
      </c>
      <c r="R3" s="25" t="s">
        <v>151</v>
      </c>
      <c r="S3" s="25" t="s">
        <v>152</v>
      </c>
      <c r="T3" s="25" t="s">
        <v>115</v>
      </c>
      <c r="U3" s="23" t="s">
        <v>162</v>
      </c>
      <c r="V3" s="23" t="s">
        <v>163</v>
      </c>
      <c r="W3" s="23" t="s">
        <v>164</v>
      </c>
      <c r="X3" s="28" t="s">
        <v>147</v>
      </c>
      <c r="Y3" s="28" t="s">
        <v>148</v>
      </c>
      <c r="Z3" s="23" t="s">
        <v>149</v>
      </c>
      <c r="AA3" s="23" t="s">
        <v>165</v>
      </c>
      <c r="AB3" s="23" t="s">
        <v>166</v>
      </c>
      <c r="AC3" s="23" t="s">
        <v>154</v>
      </c>
    </row>
    <row r="4" spans="1:29" s="48" customFormat="1" ht="76.5">
      <c r="A4" s="45" t="s">
        <v>137</v>
      </c>
      <c r="B4" s="45" t="s">
        <v>153</v>
      </c>
      <c r="C4" s="45" t="s">
        <v>153</v>
      </c>
      <c r="D4" s="45" t="s">
        <v>153</v>
      </c>
      <c r="E4" s="45" t="s">
        <v>197</v>
      </c>
      <c r="F4" s="45" t="s">
        <v>137</v>
      </c>
      <c r="G4" s="45" t="s">
        <v>158</v>
      </c>
      <c r="H4" s="45" t="s">
        <v>137</v>
      </c>
      <c r="I4" s="45" t="s">
        <v>156</v>
      </c>
      <c r="J4" s="45" t="s">
        <v>156</v>
      </c>
      <c r="K4" s="45" t="s">
        <v>137</v>
      </c>
      <c r="L4" s="45" t="s">
        <v>156</v>
      </c>
      <c r="M4" s="45" t="s">
        <v>137</v>
      </c>
      <c r="N4" s="45" t="s">
        <v>156</v>
      </c>
      <c r="O4" s="45"/>
      <c r="P4" s="45" t="s">
        <v>153</v>
      </c>
      <c r="Q4" s="46" t="s">
        <v>157</v>
      </c>
      <c r="R4" s="46" t="s">
        <v>157</v>
      </c>
      <c r="S4" s="46" t="s">
        <v>157</v>
      </c>
      <c r="T4" s="45" t="s">
        <v>153</v>
      </c>
      <c r="U4" s="45" t="s">
        <v>137</v>
      </c>
      <c r="V4" s="45" t="s">
        <v>137</v>
      </c>
      <c r="W4" s="45" t="s">
        <v>137</v>
      </c>
      <c r="X4" s="47" t="s">
        <v>155</v>
      </c>
      <c r="Y4" s="47" t="s">
        <v>155</v>
      </c>
      <c r="Z4" s="45" t="s">
        <v>156</v>
      </c>
      <c r="AA4" s="45" t="s">
        <v>137</v>
      </c>
      <c r="AB4" s="45" t="s">
        <v>137</v>
      </c>
      <c r="AC4" s="45" t="s">
        <v>156</v>
      </c>
    </row>
    <row r="5" spans="1:29" ht="25.5">
      <c r="A5" s="21" t="s">
        <v>15</v>
      </c>
      <c r="B5" s="21" t="str">
        <f>+VLOOKUP(A5,'liste écoles'!A:D,2,0)</f>
        <v>Angouleme</v>
      </c>
      <c r="C5" s="21" t="str">
        <f>+VLOOKUP(A5,'liste écoles'!A:D,3,0)</f>
        <v>Nouvelle Aquitaine</v>
      </c>
      <c r="D5" s="21" t="str">
        <f>+VLOOKUP(A5,'liste écoles'!A:D,4,0)</f>
        <v>Poitou charentes</v>
      </c>
      <c r="E5" s="21">
        <v>1</v>
      </c>
      <c r="F5" s="21"/>
      <c r="G5" s="21">
        <v>0.5</v>
      </c>
      <c r="H5" s="21" t="s">
        <v>203</v>
      </c>
      <c r="I5" s="21"/>
      <c r="J5" s="21"/>
      <c r="K5" s="21" t="s">
        <v>182</v>
      </c>
      <c r="L5" s="21"/>
      <c r="M5" s="21">
        <v>3</v>
      </c>
      <c r="N5" s="21"/>
      <c r="O5" s="22" t="str">
        <f t="shared" ref="O5:O68" si="0">+CONCATENATE(K5,"/",M5)</f>
        <v>classe normale/3</v>
      </c>
      <c r="P5" s="21">
        <f>+VLOOKUP(O5,indices!C:G,3,0)</f>
        <v>437</v>
      </c>
      <c r="Q5" s="26"/>
      <c r="R5" s="26"/>
      <c r="S5" s="26"/>
      <c r="T5" s="26">
        <f>+SUM(Q5:S5)</f>
        <v>0</v>
      </c>
      <c r="U5" s="21" t="s">
        <v>195</v>
      </c>
      <c r="V5" s="21" t="s">
        <v>195</v>
      </c>
      <c r="W5" s="21" t="s">
        <v>196</v>
      </c>
      <c r="X5" s="29">
        <v>0.2</v>
      </c>
      <c r="Y5" s="29"/>
      <c r="Z5" s="21"/>
      <c r="AA5" s="21"/>
      <c r="AB5" s="21"/>
      <c r="AC5" s="21"/>
    </row>
    <row r="6" spans="1:29">
      <c r="A6" s="21"/>
      <c r="B6" s="21" t="e">
        <f>+VLOOKUP(A6,'liste écoles'!A:D,2,0)</f>
        <v>#N/A</v>
      </c>
      <c r="C6" s="21" t="e">
        <f>+VLOOKUP(A6,'liste écoles'!A:D,3,0)</f>
        <v>#N/A</v>
      </c>
      <c r="D6" s="21" t="e">
        <f>+VLOOKUP(A6,'liste écoles'!A:D,4,0)</f>
        <v>#N/A</v>
      </c>
      <c r="E6" s="21">
        <v>2</v>
      </c>
      <c r="F6" s="21"/>
      <c r="G6" s="21"/>
      <c r="H6" s="21"/>
      <c r="I6" s="21"/>
      <c r="J6" s="21"/>
      <c r="K6" s="21"/>
      <c r="L6" s="21"/>
      <c r="M6" s="21"/>
      <c r="N6" s="21"/>
      <c r="O6" s="22" t="str">
        <f t="shared" si="0"/>
        <v>/</v>
      </c>
      <c r="P6" s="21" t="e">
        <f>+VLOOKUP(O6,indices!C:G,3,0)</f>
        <v>#N/A</v>
      </c>
      <c r="Q6" s="26"/>
      <c r="R6" s="26"/>
      <c r="S6" s="26"/>
      <c r="T6" s="26">
        <f t="shared" ref="T6:T69" si="1">+SUM(Q6:S6)</f>
        <v>0</v>
      </c>
      <c r="U6" s="21"/>
      <c r="V6" s="21"/>
      <c r="W6" s="21"/>
      <c r="X6" s="29"/>
      <c r="Y6" s="29"/>
      <c r="Z6" s="21"/>
      <c r="AA6" s="21"/>
      <c r="AB6" s="21"/>
      <c r="AC6" s="21"/>
    </row>
    <row r="7" spans="1:29">
      <c r="A7" s="21"/>
      <c r="B7" s="21" t="e">
        <f>+VLOOKUP(A7,'liste écoles'!A:D,2,0)</f>
        <v>#N/A</v>
      </c>
      <c r="C7" s="21" t="e">
        <f>+VLOOKUP(A7,'liste écoles'!A:D,3,0)</f>
        <v>#N/A</v>
      </c>
      <c r="D7" s="21" t="e">
        <f>+VLOOKUP(A7,'liste écoles'!A:D,4,0)</f>
        <v>#N/A</v>
      </c>
      <c r="E7" s="21">
        <v>3</v>
      </c>
      <c r="F7" s="21"/>
      <c r="G7" s="21"/>
      <c r="H7" s="21"/>
      <c r="I7" s="21"/>
      <c r="J7" s="21"/>
      <c r="K7" s="21"/>
      <c r="L7" s="21"/>
      <c r="M7" s="21"/>
      <c r="N7" s="21"/>
      <c r="O7" s="22" t="str">
        <f t="shared" si="0"/>
        <v>/</v>
      </c>
      <c r="P7" s="21" t="e">
        <f>+VLOOKUP(O7,indices!C:G,3,0)</f>
        <v>#N/A</v>
      </c>
      <c r="Q7" s="26"/>
      <c r="R7" s="26"/>
      <c r="S7" s="26"/>
      <c r="T7" s="26">
        <f t="shared" si="1"/>
        <v>0</v>
      </c>
      <c r="U7" s="21"/>
      <c r="V7" s="21"/>
      <c r="W7" s="21"/>
      <c r="X7" s="29"/>
      <c r="Y7" s="29"/>
      <c r="Z7" s="21"/>
      <c r="AA7" s="21"/>
      <c r="AB7" s="21"/>
      <c r="AC7" s="21"/>
    </row>
    <row r="8" spans="1:29">
      <c r="A8" s="21"/>
      <c r="B8" s="21" t="e">
        <f>+VLOOKUP(A8,'liste écoles'!A:D,2,0)</f>
        <v>#N/A</v>
      </c>
      <c r="C8" s="21" t="e">
        <f>+VLOOKUP(A8,'liste écoles'!A:D,3,0)</f>
        <v>#N/A</v>
      </c>
      <c r="D8" s="21" t="e">
        <f>+VLOOKUP(A8,'liste écoles'!A:D,4,0)</f>
        <v>#N/A</v>
      </c>
      <c r="E8" s="21">
        <v>4</v>
      </c>
      <c r="F8" s="21"/>
      <c r="G8" s="21"/>
      <c r="H8" s="21"/>
      <c r="I8" s="21"/>
      <c r="J8" s="21"/>
      <c r="K8" s="21"/>
      <c r="L8" s="21"/>
      <c r="M8" s="21"/>
      <c r="N8" s="21"/>
      <c r="O8" s="22" t="str">
        <f t="shared" si="0"/>
        <v>/</v>
      </c>
      <c r="P8" s="21" t="e">
        <f>+VLOOKUP(O8,indices!C:G,3,0)</f>
        <v>#N/A</v>
      </c>
      <c r="Q8" s="26"/>
      <c r="R8" s="26"/>
      <c r="S8" s="26"/>
      <c r="T8" s="26">
        <f t="shared" si="1"/>
        <v>0</v>
      </c>
      <c r="U8" s="21"/>
      <c r="V8" s="21"/>
      <c r="W8" s="21"/>
      <c r="X8" s="29"/>
      <c r="Y8" s="29"/>
      <c r="Z8" s="21"/>
      <c r="AA8" s="21"/>
      <c r="AB8" s="21"/>
      <c r="AC8" s="21"/>
    </row>
    <row r="9" spans="1:29">
      <c r="A9" s="21"/>
      <c r="B9" s="21" t="e">
        <f>+VLOOKUP(A9,'liste écoles'!A:D,2,0)</f>
        <v>#N/A</v>
      </c>
      <c r="C9" s="21" t="e">
        <f>+VLOOKUP(A9,'liste écoles'!A:D,3,0)</f>
        <v>#N/A</v>
      </c>
      <c r="D9" s="21" t="e">
        <f>+VLOOKUP(A9,'liste écoles'!A:D,4,0)</f>
        <v>#N/A</v>
      </c>
      <c r="E9" s="21">
        <v>5</v>
      </c>
      <c r="F9" s="21"/>
      <c r="G9" s="21"/>
      <c r="H9" s="21"/>
      <c r="I9" s="21"/>
      <c r="J9" s="21"/>
      <c r="K9" s="21"/>
      <c r="L9" s="21"/>
      <c r="M9" s="21"/>
      <c r="N9" s="21"/>
      <c r="O9" s="22" t="str">
        <f t="shared" si="0"/>
        <v>/</v>
      </c>
      <c r="P9" s="21" t="e">
        <f>+VLOOKUP(O9,indices!C:G,3,0)</f>
        <v>#N/A</v>
      </c>
      <c r="Q9" s="26"/>
      <c r="R9" s="26"/>
      <c r="S9" s="26"/>
      <c r="T9" s="26">
        <f t="shared" si="1"/>
        <v>0</v>
      </c>
      <c r="U9" s="21"/>
      <c r="V9" s="21"/>
      <c r="W9" s="21"/>
      <c r="X9" s="29"/>
      <c r="Y9" s="29"/>
      <c r="Z9" s="21"/>
      <c r="AA9" s="21"/>
      <c r="AB9" s="21"/>
      <c r="AC9" s="21"/>
    </row>
    <row r="10" spans="1:29">
      <c r="A10" s="21"/>
      <c r="B10" s="21" t="e">
        <f>+VLOOKUP(A10,'liste écoles'!A:D,2,0)</f>
        <v>#N/A</v>
      </c>
      <c r="C10" s="21" t="e">
        <f>+VLOOKUP(A10,'liste écoles'!A:D,3,0)</f>
        <v>#N/A</v>
      </c>
      <c r="D10" s="21" t="e">
        <f>+VLOOKUP(A10,'liste écoles'!A:D,4,0)</f>
        <v>#N/A</v>
      </c>
      <c r="E10" s="21">
        <v>6</v>
      </c>
      <c r="F10" s="21"/>
      <c r="G10" s="21"/>
      <c r="H10" s="21"/>
      <c r="I10" s="21"/>
      <c r="J10" s="21"/>
      <c r="K10" s="21"/>
      <c r="L10" s="21"/>
      <c r="M10" s="21"/>
      <c r="N10" s="21"/>
      <c r="O10" s="22" t="str">
        <f t="shared" si="0"/>
        <v>/</v>
      </c>
      <c r="P10" s="21" t="e">
        <f>+VLOOKUP(O10,indices!C:G,3,0)</f>
        <v>#N/A</v>
      </c>
      <c r="Q10" s="26"/>
      <c r="R10" s="26"/>
      <c r="S10" s="26"/>
      <c r="T10" s="26">
        <f t="shared" si="1"/>
        <v>0</v>
      </c>
      <c r="U10" s="21"/>
      <c r="V10" s="21"/>
      <c r="W10" s="21"/>
      <c r="X10" s="29"/>
      <c r="Y10" s="29"/>
      <c r="Z10" s="21"/>
      <c r="AA10" s="21"/>
      <c r="AB10" s="21"/>
      <c r="AC10" s="21"/>
    </row>
    <row r="11" spans="1:29">
      <c r="A11" s="21"/>
      <c r="B11" s="21" t="e">
        <f>+VLOOKUP(A11,'liste écoles'!A:D,2,0)</f>
        <v>#N/A</v>
      </c>
      <c r="C11" s="21" t="e">
        <f>+VLOOKUP(A11,'liste écoles'!A:D,3,0)</f>
        <v>#N/A</v>
      </c>
      <c r="D11" s="21" t="e">
        <f>+VLOOKUP(A11,'liste écoles'!A:D,4,0)</f>
        <v>#N/A</v>
      </c>
      <c r="E11" s="21">
        <v>7</v>
      </c>
      <c r="F11" s="21"/>
      <c r="G11" s="21"/>
      <c r="H11" s="21"/>
      <c r="I11" s="21"/>
      <c r="J11" s="21"/>
      <c r="K11" s="21"/>
      <c r="L11" s="21"/>
      <c r="M11" s="21"/>
      <c r="N11" s="21"/>
      <c r="O11" s="22" t="str">
        <f t="shared" si="0"/>
        <v>/</v>
      </c>
      <c r="P11" s="21" t="e">
        <f>+VLOOKUP(O11,indices!C:G,3,0)</f>
        <v>#N/A</v>
      </c>
      <c r="Q11" s="26"/>
      <c r="R11" s="26"/>
      <c r="S11" s="26"/>
      <c r="T11" s="26">
        <f t="shared" si="1"/>
        <v>0</v>
      </c>
      <c r="U11" s="21"/>
      <c r="V11" s="21"/>
      <c r="W11" s="21"/>
      <c r="X11" s="29"/>
      <c r="Y11" s="29"/>
      <c r="Z11" s="21"/>
      <c r="AA11" s="21"/>
      <c r="AB11" s="21"/>
      <c r="AC11" s="21"/>
    </row>
    <row r="12" spans="1:29">
      <c r="A12" s="21"/>
      <c r="B12" s="21" t="e">
        <f>+VLOOKUP(A12,'liste écoles'!A:D,2,0)</f>
        <v>#N/A</v>
      </c>
      <c r="C12" s="21" t="e">
        <f>+VLOOKUP(A12,'liste écoles'!A:D,3,0)</f>
        <v>#N/A</v>
      </c>
      <c r="D12" s="21" t="e">
        <f>+VLOOKUP(A12,'liste écoles'!A:D,4,0)</f>
        <v>#N/A</v>
      </c>
      <c r="E12" s="21">
        <v>8</v>
      </c>
      <c r="F12" s="21"/>
      <c r="G12" s="21"/>
      <c r="H12" s="21"/>
      <c r="I12" s="21"/>
      <c r="J12" s="21"/>
      <c r="K12" s="21"/>
      <c r="L12" s="21"/>
      <c r="M12" s="21"/>
      <c r="N12" s="21"/>
      <c r="O12" s="22" t="str">
        <f t="shared" si="0"/>
        <v>/</v>
      </c>
      <c r="P12" s="21" t="e">
        <f>+VLOOKUP(O12,indices!C:G,3,0)</f>
        <v>#N/A</v>
      </c>
      <c r="Q12" s="26"/>
      <c r="R12" s="26"/>
      <c r="S12" s="26"/>
      <c r="T12" s="26">
        <f t="shared" si="1"/>
        <v>0</v>
      </c>
      <c r="U12" s="21"/>
      <c r="V12" s="21"/>
      <c r="W12" s="21"/>
      <c r="X12" s="29"/>
      <c r="Y12" s="29"/>
      <c r="Z12" s="21"/>
      <c r="AA12" s="21"/>
      <c r="AB12" s="21"/>
      <c r="AC12" s="21"/>
    </row>
    <row r="13" spans="1:29">
      <c r="A13" s="21"/>
      <c r="B13" s="21" t="e">
        <f>+VLOOKUP(A13,'liste écoles'!A:D,2,0)</f>
        <v>#N/A</v>
      </c>
      <c r="C13" s="21" t="e">
        <f>+VLOOKUP(A13,'liste écoles'!A:D,3,0)</f>
        <v>#N/A</v>
      </c>
      <c r="D13" s="21" t="e">
        <f>+VLOOKUP(A13,'liste écoles'!A:D,4,0)</f>
        <v>#N/A</v>
      </c>
      <c r="E13" s="21">
        <v>9</v>
      </c>
      <c r="F13" s="21"/>
      <c r="G13" s="21"/>
      <c r="H13" s="21"/>
      <c r="I13" s="21"/>
      <c r="J13" s="21"/>
      <c r="K13" s="21"/>
      <c r="L13" s="21"/>
      <c r="M13" s="21"/>
      <c r="N13" s="21"/>
      <c r="O13" s="22" t="str">
        <f t="shared" si="0"/>
        <v>/</v>
      </c>
      <c r="P13" s="21" t="e">
        <f>+VLOOKUP(O13,indices!C:G,3,0)</f>
        <v>#N/A</v>
      </c>
      <c r="Q13" s="26"/>
      <c r="R13" s="26"/>
      <c r="S13" s="26"/>
      <c r="T13" s="26">
        <f t="shared" si="1"/>
        <v>0</v>
      </c>
      <c r="U13" s="21"/>
      <c r="V13" s="21"/>
      <c r="W13" s="21"/>
      <c r="X13" s="29"/>
      <c r="Y13" s="29"/>
      <c r="Z13" s="21"/>
      <c r="AA13" s="21"/>
      <c r="AB13" s="21"/>
      <c r="AC13" s="21"/>
    </row>
    <row r="14" spans="1:29">
      <c r="A14" s="21"/>
      <c r="B14" s="21" t="e">
        <f>+VLOOKUP(A14,'liste écoles'!A:D,2,0)</f>
        <v>#N/A</v>
      </c>
      <c r="C14" s="21" t="e">
        <f>+VLOOKUP(A14,'liste écoles'!A:D,3,0)</f>
        <v>#N/A</v>
      </c>
      <c r="D14" s="21" t="e">
        <f>+VLOOKUP(A14,'liste écoles'!A:D,4,0)</f>
        <v>#N/A</v>
      </c>
      <c r="E14" s="21">
        <v>10</v>
      </c>
      <c r="F14" s="21"/>
      <c r="G14" s="21"/>
      <c r="H14" s="21"/>
      <c r="I14" s="21"/>
      <c r="J14" s="21"/>
      <c r="K14" s="21"/>
      <c r="L14" s="21"/>
      <c r="M14" s="21"/>
      <c r="N14" s="21"/>
      <c r="O14" s="22" t="str">
        <f t="shared" si="0"/>
        <v>/</v>
      </c>
      <c r="P14" s="21" t="e">
        <f>+VLOOKUP(O14,indices!C:G,3,0)</f>
        <v>#N/A</v>
      </c>
      <c r="Q14" s="26"/>
      <c r="R14" s="26"/>
      <c r="S14" s="26"/>
      <c r="T14" s="26">
        <f t="shared" si="1"/>
        <v>0</v>
      </c>
      <c r="U14" s="21"/>
      <c r="V14" s="21"/>
      <c r="W14" s="21"/>
      <c r="X14" s="29"/>
      <c r="Y14" s="29"/>
      <c r="Z14" s="21"/>
      <c r="AA14" s="21"/>
      <c r="AB14" s="21"/>
      <c r="AC14" s="21"/>
    </row>
    <row r="15" spans="1:29">
      <c r="A15" s="21"/>
      <c r="B15" s="21" t="e">
        <f>+VLOOKUP(A15,'liste écoles'!A:D,2,0)</f>
        <v>#N/A</v>
      </c>
      <c r="C15" s="21" t="e">
        <f>+VLOOKUP(A15,'liste écoles'!A:D,3,0)</f>
        <v>#N/A</v>
      </c>
      <c r="D15" s="21" t="e">
        <f>+VLOOKUP(A15,'liste écoles'!A:D,4,0)</f>
        <v>#N/A</v>
      </c>
      <c r="E15" s="21">
        <v>11</v>
      </c>
      <c r="F15" s="21"/>
      <c r="G15" s="21"/>
      <c r="H15" s="21"/>
      <c r="I15" s="21"/>
      <c r="J15" s="21"/>
      <c r="K15" s="21"/>
      <c r="L15" s="21"/>
      <c r="M15" s="21"/>
      <c r="N15" s="21"/>
      <c r="O15" s="22" t="str">
        <f t="shared" si="0"/>
        <v>/</v>
      </c>
      <c r="P15" s="21" t="e">
        <f>+VLOOKUP(O15,indices!C:G,3,0)</f>
        <v>#N/A</v>
      </c>
      <c r="Q15" s="26"/>
      <c r="R15" s="26"/>
      <c r="S15" s="26"/>
      <c r="T15" s="26">
        <f t="shared" si="1"/>
        <v>0</v>
      </c>
      <c r="U15" s="21"/>
      <c r="V15" s="21"/>
      <c r="W15" s="21"/>
      <c r="X15" s="29"/>
      <c r="Y15" s="29"/>
      <c r="Z15" s="21"/>
      <c r="AA15" s="21"/>
      <c r="AB15" s="21"/>
      <c r="AC15" s="21"/>
    </row>
    <row r="16" spans="1:29">
      <c r="A16" s="21"/>
      <c r="B16" s="21" t="e">
        <f>+VLOOKUP(A16,'liste écoles'!A:D,2,0)</f>
        <v>#N/A</v>
      </c>
      <c r="C16" s="21" t="e">
        <f>+VLOOKUP(A16,'liste écoles'!A:D,3,0)</f>
        <v>#N/A</v>
      </c>
      <c r="D16" s="21" t="e">
        <f>+VLOOKUP(A16,'liste écoles'!A:D,4,0)</f>
        <v>#N/A</v>
      </c>
      <c r="E16" s="21">
        <v>12</v>
      </c>
      <c r="F16" s="21"/>
      <c r="G16" s="21"/>
      <c r="H16" s="21"/>
      <c r="I16" s="21"/>
      <c r="J16" s="21"/>
      <c r="K16" s="21"/>
      <c r="L16" s="21"/>
      <c r="M16" s="21"/>
      <c r="N16" s="21"/>
      <c r="O16" s="22" t="str">
        <f t="shared" si="0"/>
        <v>/</v>
      </c>
      <c r="P16" s="21" t="e">
        <f>+VLOOKUP(O16,indices!C:G,3,0)</f>
        <v>#N/A</v>
      </c>
      <c r="Q16" s="26"/>
      <c r="R16" s="26"/>
      <c r="S16" s="26"/>
      <c r="T16" s="26">
        <f t="shared" si="1"/>
        <v>0</v>
      </c>
      <c r="U16" s="21"/>
      <c r="V16" s="21"/>
      <c r="W16" s="21"/>
      <c r="X16" s="29"/>
      <c r="Y16" s="29"/>
      <c r="Z16" s="21"/>
      <c r="AA16" s="21"/>
      <c r="AB16" s="21"/>
      <c r="AC16" s="21"/>
    </row>
    <row r="17" spans="1:29">
      <c r="A17" s="21"/>
      <c r="B17" s="21" t="e">
        <f>+VLOOKUP(A17,'liste écoles'!A:D,2,0)</f>
        <v>#N/A</v>
      </c>
      <c r="C17" s="21" t="e">
        <f>+VLOOKUP(A17,'liste écoles'!A:D,3,0)</f>
        <v>#N/A</v>
      </c>
      <c r="D17" s="21" t="e">
        <f>+VLOOKUP(A17,'liste écoles'!A:D,4,0)</f>
        <v>#N/A</v>
      </c>
      <c r="E17" s="21">
        <v>13</v>
      </c>
      <c r="F17" s="21"/>
      <c r="G17" s="21"/>
      <c r="H17" s="21"/>
      <c r="I17" s="21"/>
      <c r="J17" s="21"/>
      <c r="K17" s="21"/>
      <c r="L17" s="21"/>
      <c r="M17" s="21"/>
      <c r="N17" s="21"/>
      <c r="O17" s="22" t="str">
        <f t="shared" si="0"/>
        <v>/</v>
      </c>
      <c r="P17" s="21" t="e">
        <f>+VLOOKUP(O17,indices!C:G,3,0)</f>
        <v>#N/A</v>
      </c>
      <c r="Q17" s="26"/>
      <c r="R17" s="26"/>
      <c r="S17" s="26"/>
      <c r="T17" s="26">
        <f t="shared" si="1"/>
        <v>0</v>
      </c>
      <c r="U17" s="21"/>
      <c r="V17" s="21"/>
      <c r="W17" s="21"/>
      <c r="X17" s="29"/>
      <c r="Y17" s="29"/>
      <c r="Z17" s="21"/>
      <c r="AA17" s="21"/>
      <c r="AB17" s="21"/>
      <c r="AC17" s="21"/>
    </row>
    <row r="18" spans="1:29">
      <c r="A18" s="21"/>
      <c r="B18" s="21" t="e">
        <f>+VLOOKUP(A18,'liste écoles'!A:D,2,0)</f>
        <v>#N/A</v>
      </c>
      <c r="C18" s="21" t="e">
        <f>+VLOOKUP(A18,'liste écoles'!A:D,3,0)</f>
        <v>#N/A</v>
      </c>
      <c r="D18" s="21" t="e">
        <f>+VLOOKUP(A18,'liste écoles'!A:D,4,0)</f>
        <v>#N/A</v>
      </c>
      <c r="E18" s="21">
        <v>14</v>
      </c>
      <c r="F18" s="21"/>
      <c r="G18" s="21"/>
      <c r="H18" s="21"/>
      <c r="I18" s="21"/>
      <c r="J18" s="21"/>
      <c r="K18" s="21"/>
      <c r="L18" s="21"/>
      <c r="M18" s="21"/>
      <c r="N18" s="21"/>
      <c r="O18" s="22" t="str">
        <f t="shared" si="0"/>
        <v>/</v>
      </c>
      <c r="P18" s="21" t="e">
        <f>+VLOOKUP(O18,indices!C:G,3,0)</f>
        <v>#N/A</v>
      </c>
      <c r="Q18" s="26"/>
      <c r="R18" s="26"/>
      <c r="S18" s="26"/>
      <c r="T18" s="26">
        <f t="shared" si="1"/>
        <v>0</v>
      </c>
      <c r="U18" s="21"/>
      <c r="V18" s="21"/>
      <c r="W18" s="21"/>
      <c r="X18" s="29"/>
      <c r="Y18" s="29"/>
      <c r="Z18" s="21"/>
      <c r="AA18" s="21"/>
      <c r="AB18" s="21"/>
      <c r="AC18" s="21"/>
    </row>
    <row r="19" spans="1:29">
      <c r="A19" s="21"/>
      <c r="B19" s="21" t="e">
        <f>+VLOOKUP(A19,'liste écoles'!A:D,2,0)</f>
        <v>#N/A</v>
      </c>
      <c r="C19" s="21" t="e">
        <f>+VLOOKUP(A19,'liste écoles'!A:D,3,0)</f>
        <v>#N/A</v>
      </c>
      <c r="D19" s="21" t="e">
        <f>+VLOOKUP(A19,'liste écoles'!A:D,4,0)</f>
        <v>#N/A</v>
      </c>
      <c r="E19" s="21">
        <v>15</v>
      </c>
      <c r="F19" s="21"/>
      <c r="G19" s="21"/>
      <c r="H19" s="21"/>
      <c r="I19" s="21"/>
      <c r="J19" s="21"/>
      <c r="K19" s="21"/>
      <c r="L19" s="21"/>
      <c r="M19" s="21"/>
      <c r="N19" s="21"/>
      <c r="O19" s="22" t="str">
        <f t="shared" si="0"/>
        <v>/</v>
      </c>
      <c r="P19" s="21" t="e">
        <f>+VLOOKUP(O19,indices!C:G,3,0)</f>
        <v>#N/A</v>
      </c>
      <c r="Q19" s="26"/>
      <c r="R19" s="26"/>
      <c r="S19" s="26"/>
      <c r="T19" s="26">
        <f t="shared" si="1"/>
        <v>0</v>
      </c>
      <c r="U19" s="21"/>
      <c r="V19" s="21"/>
      <c r="W19" s="21"/>
      <c r="X19" s="29"/>
      <c r="Y19" s="29"/>
      <c r="Z19" s="21"/>
      <c r="AA19" s="21"/>
      <c r="AB19" s="21"/>
      <c r="AC19" s="21"/>
    </row>
    <row r="20" spans="1:29">
      <c r="A20" s="21"/>
      <c r="B20" s="21" t="e">
        <f>+VLOOKUP(A20,'liste écoles'!A:D,2,0)</f>
        <v>#N/A</v>
      </c>
      <c r="C20" s="21" t="e">
        <f>+VLOOKUP(A20,'liste écoles'!A:D,3,0)</f>
        <v>#N/A</v>
      </c>
      <c r="D20" s="21" t="e">
        <f>+VLOOKUP(A20,'liste écoles'!A:D,4,0)</f>
        <v>#N/A</v>
      </c>
      <c r="E20" s="21">
        <v>16</v>
      </c>
      <c r="F20" s="21"/>
      <c r="G20" s="21"/>
      <c r="H20" s="21"/>
      <c r="I20" s="21"/>
      <c r="J20" s="21"/>
      <c r="K20" s="21"/>
      <c r="L20" s="21"/>
      <c r="M20" s="21"/>
      <c r="N20" s="21"/>
      <c r="O20" s="22" t="str">
        <f t="shared" si="0"/>
        <v>/</v>
      </c>
      <c r="P20" s="21" t="e">
        <f>+VLOOKUP(O20,indices!C:G,3,0)</f>
        <v>#N/A</v>
      </c>
      <c r="Q20" s="26"/>
      <c r="R20" s="26"/>
      <c r="S20" s="26"/>
      <c r="T20" s="26">
        <f t="shared" si="1"/>
        <v>0</v>
      </c>
      <c r="U20" s="21"/>
      <c r="V20" s="21"/>
      <c r="W20" s="21"/>
      <c r="X20" s="29"/>
      <c r="Y20" s="29"/>
      <c r="Z20" s="21"/>
      <c r="AA20" s="21"/>
      <c r="AB20" s="21"/>
      <c r="AC20" s="21"/>
    </row>
    <row r="21" spans="1:29">
      <c r="A21" s="21"/>
      <c r="B21" s="21" t="e">
        <f>+VLOOKUP(A21,'liste écoles'!A:D,2,0)</f>
        <v>#N/A</v>
      </c>
      <c r="C21" s="21" t="e">
        <f>+VLOOKUP(A21,'liste écoles'!A:D,3,0)</f>
        <v>#N/A</v>
      </c>
      <c r="D21" s="21" t="e">
        <f>+VLOOKUP(A21,'liste écoles'!A:D,4,0)</f>
        <v>#N/A</v>
      </c>
      <c r="E21" s="21">
        <v>17</v>
      </c>
      <c r="F21" s="21"/>
      <c r="G21" s="21"/>
      <c r="H21" s="21"/>
      <c r="I21" s="21"/>
      <c r="J21" s="21"/>
      <c r="K21" s="21"/>
      <c r="L21" s="21"/>
      <c r="M21" s="21"/>
      <c r="N21" s="21"/>
      <c r="O21" s="22" t="str">
        <f t="shared" si="0"/>
        <v>/</v>
      </c>
      <c r="P21" s="21" t="e">
        <f>+VLOOKUP(O21,indices!C:G,3,0)</f>
        <v>#N/A</v>
      </c>
      <c r="Q21" s="26"/>
      <c r="R21" s="26"/>
      <c r="S21" s="26"/>
      <c r="T21" s="26">
        <f t="shared" si="1"/>
        <v>0</v>
      </c>
      <c r="U21" s="21"/>
      <c r="V21" s="21"/>
      <c r="W21" s="21"/>
      <c r="X21" s="29"/>
      <c r="Y21" s="29"/>
      <c r="Z21" s="21"/>
      <c r="AA21" s="21"/>
      <c r="AB21" s="21"/>
      <c r="AC21" s="21"/>
    </row>
    <row r="22" spans="1:29">
      <c r="A22" s="21"/>
      <c r="B22" s="21" t="e">
        <f>+VLOOKUP(A22,'liste écoles'!A:D,2,0)</f>
        <v>#N/A</v>
      </c>
      <c r="C22" s="21" t="e">
        <f>+VLOOKUP(A22,'liste écoles'!A:D,3,0)</f>
        <v>#N/A</v>
      </c>
      <c r="D22" s="21" t="e">
        <f>+VLOOKUP(A22,'liste écoles'!A:D,4,0)</f>
        <v>#N/A</v>
      </c>
      <c r="E22" s="21">
        <v>18</v>
      </c>
      <c r="F22" s="21"/>
      <c r="G22" s="21"/>
      <c r="H22" s="21"/>
      <c r="I22" s="21"/>
      <c r="J22" s="21"/>
      <c r="K22" s="21"/>
      <c r="L22" s="21"/>
      <c r="M22" s="21"/>
      <c r="N22" s="21"/>
      <c r="O22" s="22" t="str">
        <f t="shared" si="0"/>
        <v>/</v>
      </c>
      <c r="P22" s="21" t="e">
        <f>+VLOOKUP(O22,indices!C:G,3,0)</f>
        <v>#N/A</v>
      </c>
      <c r="Q22" s="26"/>
      <c r="R22" s="26"/>
      <c r="S22" s="26"/>
      <c r="T22" s="26">
        <f t="shared" si="1"/>
        <v>0</v>
      </c>
      <c r="U22" s="21"/>
      <c r="V22" s="21"/>
      <c r="W22" s="21"/>
      <c r="X22" s="29"/>
      <c r="Y22" s="29"/>
      <c r="Z22" s="21"/>
      <c r="AA22" s="21"/>
      <c r="AB22" s="21"/>
      <c r="AC22" s="21"/>
    </row>
    <row r="23" spans="1:29">
      <c r="A23" s="21"/>
      <c r="B23" s="21" t="e">
        <f>+VLOOKUP(A23,'liste écoles'!A:D,2,0)</f>
        <v>#N/A</v>
      </c>
      <c r="C23" s="21" t="e">
        <f>+VLOOKUP(A23,'liste écoles'!A:D,3,0)</f>
        <v>#N/A</v>
      </c>
      <c r="D23" s="21" t="e">
        <f>+VLOOKUP(A23,'liste écoles'!A:D,4,0)</f>
        <v>#N/A</v>
      </c>
      <c r="E23" s="21">
        <v>19</v>
      </c>
      <c r="F23" s="21"/>
      <c r="G23" s="21"/>
      <c r="H23" s="21"/>
      <c r="I23" s="21"/>
      <c r="J23" s="21"/>
      <c r="K23" s="21"/>
      <c r="L23" s="21"/>
      <c r="M23" s="21"/>
      <c r="N23" s="21"/>
      <c r="O23" s="22" t="str">
        <f t="shared" si="0"/>
        <v>/</v>
      </c>
      <c r="P23" s="21" t="e">
        <f>+VLOOKUP(O23,indices!C:G,3,0)</f>
        <v>#N/A</v>
      </c>
      <c r="Q23" s="26"/>
      <c r="R23" s="26"/>
      <c r="S23" s="26"/>
      <c r="T23" s="26">
        <f t="shared" si="1"/>
        <v>0</v>
      </c>
      <c r="U23" s="21"/>
      <c r="V23" s="21"/>
      <c r="W23" s="21"/>
      <c r="X23" s="29"/>
      <c r="Y23" s="29"/>
      <c r="Z23" s="21"/>
      <c r="AA23" s="21"/>
      <c r="AB23" s="21"/>
      <c r="AC23" s="21"/>
    </row>
    <row r="24" spans="1:29">
      <c r="A24" s="21"/>
      <c r="B24" s="21" t="e">
        <f>+VLOOKUP(A24,'liste écoles'!A:D,2,0)</f>
        <v>#N/A</v>
      </c>
      <c r="C24" s="21" t="e">
        <f>+VLOOKUP(A24,'liste écoles'!A:D,3,0)</f>
        <v>#N/A</v>
      </c>
      <c r="D24" s="21" t="e">
        <f>+VLOOKUP(A24,'liste écoles'!A:D,4,0)</f>
        <v>#N/A</v>
      </c>
      <c r="E24" s="21">
        <v>20</v>
      </c>
      <c r="F24" s="21"/>
      <c r="G24" s="21"/>
      <c r="H24" s="21"/>
      <c r="I24" s="21"/>
      <c r="J24" s="21"/>
      <c r="K24" s="21"/>
      <c r="L24" s="21"/>
      <c r="M24" s="21"/>
      <c r="N24" s="21"/>
      <c r="O24" s="22" t="str">
        <f t="shared" si="0"/>
        <v>/</v>
      </c>
      <c r="P24" s="21" t="e">
        <f>+VLOOKUP(O24,indices!C:G,3,0)</f>
        <v>#N/A</v>
      </c>
      <c r="Q24" s="26"/>
      <c r="R24" s="26"/>
      <c r="S24" s="26"/>
      <c r="T24" s="26">
        <f t="shared" si="1"/>
        <v>0</v>
      </c>
      <c r="U24" s="21"/>
      <c r="V24" s="21"/>
      <c r="W24" s="21"/>
      <c r="X24" s="29"/>
      <c r="Y24" s="29"/>
      <c r="Z24" s="21"/>
      <c r="AA24" s="21"/>
      <c r="AB24" s="21"/>
      <c r="AC24" s="21"/>
    </row>
    <row r="25" spans="1:29">
      <c r="A25" s="21"/>
      <c r="B25" s="21" t="e">
        <f>+VLOOKUP(A25,'liste écoles'!A:D,2,0)</f>
        <v>#N/A</v>
      </c>
      <c r="C25" s="21" t="e">
        <f>+VLOOKUP(A25,'liste écoles'!A:D,3,0)</f>
        <v>#N/A</v>
      </c>
      <c r="D25" s="21" t="e">
        <f>+VLOOKUP(A25,'liste écoles'!A:D,4,0)</f>
        <v>#N/A</v>
      </c>
      <c r="E25" s="21">
        <v>21</v>
      </c>
      <c r="F25" s="21"/>
      <c r="G25" s="21"/>
      <c r="H25" s="21"/>
      <c r="I25" s="21"/>
      <c r="J25" s="21"/>
      <c r="K25" s="21"/>
      <c r="L25" s="21"/>
      <c r="M25" s="21"/>
      <c r="N25" s="21"/>
      <c r="O25" s="22" t="str">
        <f t="shared" si="0"/>
        <v>/</v>
      </c>
      <c r="P25" s="21" t="e">
        <f>+VLOOKUP(O25,indices!C:G,3,0)</f>
        <v>#N/A</v>
      </c>
      <c r="Q25" s="26"/>
      <c r="R25" s="26"/>
      <c r="S25" s="26"/>
      <c r="T25" s="26">
        <f t="shared" si="1"/>
        <v>0</v>
      </c>
      <c r="U25" s="21"/>
      <c r="V25" s="21"/>
      <c r="W25" s="21"/>
      <c r="X25" s="29"/>
      <c r="Y25" s="29"/>
      <c r="Z25" s="21"/>
      <c r="AA25" s="21"/>
      <c r="AB25" s="21"/>
      <c r="AC25" s="21"/>
    </row>
    <row r="26" spans="1:29">
      <c r="A26" s="21"/>
      <c r="B26" s="21" t="e">
        <f>+VLOOKUP(A26,'liste écoles'!A:D,2,0)</f>
        <v>#N/A</v>
      </c>
      <c r="C26" s="21" t="e">
        <f>+VLOOKUP(A26,'liste écoles'!A:D,3,0)</f>
        <v>#N/A</v>
      </c>
      <c r="D26" s="21" t="e">
        <f>+VLOOKUP(A26,'liste écoles'!A:D,4,0)</f>
        <v>#N/A</v>
      </c>
      <c r="E26" s="21">
        <v>22</v>
      </c>
      <c r="F26" s="21"/>
      <c r="G26" s="21"/>
      <c r="H26" s="21"/>
      <c r="I26" s="21"/>
      <c r="J26" s="21"/>
      <c r="K26" s="21"/>
      <c r="L26" s="21"/>
      <c r="M26" s="21"/>
      <c r="N26" s="21"/>
      <c r="O26" s="22" t="str">
        <f t="shared" si="0"/>
        <v>/</v>
      </c>
      <c r="P26" s="21" t="e">
        <f>+VLOOKUP(O26,indices!C:G,3,0)</f>
        <v>#N/A</v>
      </c>
      <c r="Q26" s="26"/>
      <c r="R26" s="26"/>
      <c r="S26" s="26"/>
      <c r="T26" s="26">
        <f t="shared" si="1"/>
        <v>0</v>
      </c>
      <c r="U26" s="21"/>
      <c r="V26" s="21"/>
      <c r="W26" s="21"/>
      <c r="X26" s="29"/>
      <c r="Y26" s="29"/>
      <c r="Z26" s="21"/>
      <c r="AA26" s="21"/>
      <c r="AB26" s="21"/>
      <c r="AC26" s="21"/>
    </row>
    <row r="27" spans="1:29">
      <c r="A27" s="21"/>
      <c r="B27" s="21" t="e">
        <f>+VLOOKUP(A27,'liste écoles'!A:D,2,0)</f>
        <v>#N/A</v>
      </c>
      <c r="C27" s="21" t="e">
        <f>+VLOOKUP(A27,'liste écoles'!A:D,3,0)</f>
        <v>#N/A</v>
      </c>
      <c r="D27" s="21" t="e">
        <f>+VLOOKUP(A27,'liste écoles'!A:D,4,0)</f>
        <v>#N/A</v>
      </c>
      <c r="E27" s="21">
        <v>23</v>
      </c>
      <c r="F27" s="21"/>
      <c r="G27" s="21"/>
      <c r="H27" s="21"/>
      <c r="I27" s="21"/>
      <c r="J27" s="21"/>
      <c r="K27" s="21"/>
      <c r="L27" s="21"/>
      <c r="M27" s="21"/>
      <c r="N27" s="21"/>
      <c r="O27" s="22" t="str">
        <f t="shared" si="0"/>
        <v>/</v>
      </c>
      <c r="P27" s="21" t="e">
        <f>+VLOOKUP(O27,indices!C:G,3,0)</f>
        <v>#N/A</v>
      </c>
      <c r="Q27" s="26"/>
      <c r="R27" s="26"/>
      <c r="S27" s="26"/>
      <c r="T27" s="26">
        <f t="shared" si="1"/>
        <v>0</v>
      </c>
      <c r="U27" s="21"/>
      <c r="V27" s="21"/>
      <c r="W27" s="21"/>
      <c r="X27" s="29"/>
      <c r="Y27" s="29"/>
      <c r="Z27" s="21"/>
      <c r="AA27" s="21"/>
      <c r="AB27" s="21"/>
      <c r="AC27" s="21"/>
    </row>
    <row r="28" spans="1:29">
      <c r="A28" s="21"/>
      <c r="B28" s="21" t="e">
        <f>+VLOOKUP(A28,'liste écoles'!A:D,2,0)</f>
        <v>#N/A</v>
      </c>
      <c r="C28" s="21" t="e">
        <f>+VLOOKUP(A28,'liste écoles'!A:D,3,0)</f>
        <v>#N/A</v>
      </c>
      <c r="D28" s="21" t="e">
        <f>+VLOOKUP(A28,'liste écoles'!A:D,4,0)</f>
        <v>#N/A</v>
      </c>
      <c r="E28" s="21">
        <v>24</v>
      </c>
      <c r="F28" s="21"/>
      <c r="G28" s="21"/>
      <c r="H28" s="21"/>
      <c r="I28" s="21"/>
      <c r="J28" s="21"/>
      <c r="K28" s="21"/>
      <c r="L28" s="21"/>
      <c r="M28" s="21"/>
      <c r="N28" s="21"/>
      <c r="O28" s="22" t="str">
        <f t="shared" si="0"/>
        <v>/</v>
      </c>
      <c r="P28" s="21" t="e">
        <f>+VLOOKUP(O28,indices!C:G,3,0)</f>
        <v>#N/A</v>
      </c>
      <c r="Q28" s="26"/>
      <c r="R28" s="26"/>
      <c r="S28" s="26"/>
      <c r="T28" s="26">
        <f t="shared" si="1"/>
        <v>0</v>
      </c>
      <c r="U28" s="21"/>
      <c r="V28" s="21"/>
      <c r="W28" s="21"/>
      <c r="X28" s="29"/>
      <c r="Y28" s="29"/>
      <c r="Z28" s="21"/>
      <c r="AA28" s="21"/>
      <c r="AB28" s="21"/>
      <c r="AC28" s="21"/>
    </row>
    <row r="29" spans="1:29">
      <c r="A29" s="21"/>
      <c r="B29" s="21" t="e">
        <f>+VLOOKUP(A29,'liste écoles'!A:D,2,0)</f>
        <v>#N/A</v>
      </c>
      <c r="C29" s="21" t="e">
        <f>+VLOOKUP(A29,'liste écoles'!A:D,3,0)</f>
        <v>#N/A</v>
      </c>
      <c r="D29" s="21" t="e">
        <f>+VLOOKUP(A29,'liste écoles'!A:D,4,0)</f>
        <v>#N/A</v>
      </c>
      <c r="E29" s="21">
        <v>25</v>
      </c>
      <c r="F29" s="21"/>
      <c r="G29" s="21"/>
      <c r="H29" s="21"/>
      <c r="I29" s="21"/>
      <c r="J29" s="21"/>
      <c r="K29" s="21"/>
      <c r="L29" s="21"/>
      <c r="M29" s="21"/>
      <c r="N29" s="21"/>
      <c r="O29" s="22" t="str">
        <f t="shared" si="0"/>
        <v>/</v>
      </c>
      <c r="P29" s="21" t="e">
        <f>+VLOOKUP(O29,indices!C:G,3,0)</f>
        <v>#N/A</v>
      </c>
      <c r="Q29" s="26"/>
      <c r="R29" s="26"/>
      <c r="S29" s="26"/>
      <c r="T29" s="26">
        <f t="shared" si="1"/>
        <v>0</v>
      </c>
      <c r="U29" s="21"/>
      <c r="V29" s="21"/>
      <c r="W29" s="21"/>
      <c r="X29" s="29"/>
      <c r="Y29" s="29"/>
      <c r="Z29" s="21"/>
      <c r="AA29" s="21"/>
      <c r="AB29" s="21"/>
      <c r="AC29" s="21"/>
    </row>
    <row r="30" spans="1:29">
      <c r="A30" s="21"/>
      <c r="B30" s="21" t="e">
        <f>+VLOOKUP(A30,'liste écoles'!A:D,2,0)</f>
        <v>#N/A</v>
      </c>
      <c r="C30" s="21" t="e">
        <f>+VLOOKUP(A30,'liste écoles'!A:D,3,0)</f>
        <v>#N/A</v>
      </c>
      <c r="D30" s="21" t="e">
        <f>+VLOOKUP(A30,'liste écoles'!A:D,4,0)</f>
        <v>#N/A</v>
      </c>
      <c r="E30" s="21">
        <v>26</v>
      </c>
      <c r="F30" s="21"/>
      <c r="G30" s="21"/>
      <c r="H30" s="21"/>
      <c r="I30" s="21"/>
      <c r="J30" s="21"/>
      <c r="K30" s="21"/>
      <c r="L30" s="21"/>
      <c r="M30" s="21"/>
      <c r="N30" s="21"/>
      <c r="O30" s="22" t="str">
        <f t="shared" si="0"/>
        <v>/</v>
      </c>
      <c r="P30" s="21" t="e">
        <f>+VLOOKUP(O30,indices!C:G,3,0)</f>
        <v>#N/A</v>
      </c>
      <c r="Q30" s="26"/>
      <c r="R30" s="26"/>
      <c r="S30" s="26"/>
      <c r="T30" s="26">
        <f t="shared" si="1"/>
        <v>0</v>
      </c>
      <c r="U30" s="21"/>
      <c r="V30" s="21"/>
      <c r="W30" s="21"/>
      <c r="X30" s="29"/>
      <c r="Y30" s="29"/>
      <c r="Z30" s="21"/>
      <c r="AA30" s="21"/>
      <c r="AB30" s="21"/>
      <c r="AC30" s="21"/>
    </row>
    <row r="31" spans="1:29">
      <c r="A31" s="21"/>
      <c r="B31" s="21" t="e">
        <f>+VLOOKUP(A31,'liste écoles'!A:D,2,0)</f>
        <v>#N/A</v>
      </c>
      <c r="C31" s="21" t="e">
        <f>+VLOOKUP(A31,'liste écoles'!A:D,3,0)</f>
        <v>#N/A</v>
      </c>
      <c r="D31" s="21" t="e">
        <f>+VLOOKUP(A31,'liste écoles'!A:D,4,0)</f>
        <v>#N/A</v>
      </c>
      <c r="E31" s="21">
        <v>27</v>
      </c>
      <c r="F31" s="21"/>
      <c r="G31" s="21"/>
      <c r="H31" s="21"/>
      <c r="I31" s="21"/>
      <c r="J31" s="21"/>
      <c r="K31" s="21"/>
      <c r="L31" s="21"/>
      <c r="M31" s="21"/>
      <c r="N31" s="21"/>
      <c r="O31" s="22" t="str">
        <f t="shared" si="0"/>
        <v>/</v>
      </c>
      <c r="P31" s="21" t="e">
        <f>+VLOOKUP(O31,indices!C:G,3,0)</f>
        <v>#N/A</v>
      </c>
      <c r="Q31" s="26"/>
      <c r="R31" s="26"/>
      <c r="S31" s="26"/>
      <c r="T31" s="26">
        <f t="shared" si="1"/>
        <v>0</v>
      </c>
      <c r="U31" s="21"/>
      <c r="V31" s="21"/>
      <c r="W31" s="21"/>
      <c r="X31" s="29"/>
      <c r="Y31" s="29"/>
      <c r="Z31" s="21"/>
      <c r="AA31" s="21"/>
      <c r="AB31" s="21"/>
      <c r="AC31" s="21"/>
    </row>
    <row r="32" spans="1:29">
      <c r="A32" s="21"/>
      <c r="B32" s="21" t="e">
        <f>+VLOOKUP(A32,'liste écoles'!A:D,2,0)</f>
        <v>#N/A</v>
      </c>
      <c r="C32" s="21" t="e">
        <f>+VLOOKUP(A32,'liste écoles'!A:D,3,0)</f>
        <v>#N/A</v>
      </c>
      <c r="D32" s="21" t="e">
        <f>+VLOOKUP(A32,'liste écoles'!A:D,4,0)</f>
        <v>#N/A</v>
      </c>
      <c r="E32" s="21">
        <v>28</v>
      </c>
      <c r="F32" s="21"/>
      <c r="G32" s="21"/>
      <c r="H32" s="21"/>
      <c r="I32" s="21"/>
      <c r="J32" s="21"/>
      <c r="K32" s="21"/>
      <c r="L32" s="21"/>
      <c r="M32" s="21"/>
      <c r="N32" s="21"/>
      <c r="O32" s="22" t="str">
        <f t="shared" si="0"/>
        <v>/</v>
      </c>
      <c r="P32" s="21" t="e">
        <f>+VLOOKUP(O32,indices!C:G,3,0)</f>
        <v>#N/A</v>
      </c>
      <c r="Q32" s="26"/>
      <c r="R32" s="26"/>
      <c r="S32" s="26"/>
      <c r="T32" s="26">
        <f t="shared" si="1"/>
        <v>0</v>
      </c>
      <c r="U32" s="21"/>
      <c r="V32" s="21"/>
      <c r="W32" s="21"/>
      <c r="X32" s="29"/>
      <c r="Y32" s="29"/>
      <c r="Z32" s="21"/>
      <c r="AA32" s="21"/>
      <c r="AB32" s="21"/>
      <c r="AC32" s="21"/>
    </row>
    <row r="33" spans="1:29">
      <c r="A33" s="21"/>
      <c r="B33" s="21" t="e">
        <f>+VLOOKUP(A33,'liste écoles'!A:D,2,0)</f>
        <v>#N/A</v>
      </c>
      <c r="C33" s="21" t="e">
        <f>+VLOOKUP(A33,'liste écoles'!A:D,3,0)</f>
        <v>#N/A</v>
      </c>
      <c r="D33" s="21" t="e">
        <f>+VLOOKUP(A33,'liste écoles'!A:D,4,0)</f>
        <v>#N/A</v>
      </c>
      <c r="E33" s="21">
        <v>29</v>
      </c>
      <c r="F33" s="21"/>
      <c r="G33" s="21"/>
      <c r="H33" s="21"/>
      <c r="I33" s="21"/>
      <c r="J33" s="21"/>
      <c r="K33" s="21"/>
      <c r="L33" s="21"/>
      <c r="M33" s="21"/>
      <c r="N33" s="21"/>
      <c r="O33" s="22" t="str">
        <f t="shared" si="0"/>
        <v>/</v>
      </c>
      <c r="P33" s="21" t="e">
        <f>+VLOOKUP(O33,indices!C:G,3,0)</f>
        <v>#N/A</v>
      </c>
      <c r="Q33" s="26"/>
      <c r="R33" s="26"/>
      <c r="S33" s="26"/>
      <c r="T33" s="26">
        <f t="shared" si="1"/>
        <v>0</v>
      </c>
      <c r="U33" s="21"/>
      <c r="V33" s="21"/>
      <c r="W33" s="21"/>
      <c r="X33" s="29"/>
      <c r="Y33" s="29"/>
      <c r="Z33" s="21"/>
      <c r="AA33" s="21"/>
      <c r="AB33" s="21"/>
      <c r="AC33" s="21"/>
    </row>
    <row r="34" spans="1:29">
      <c r="A34" s="21"/>
      <c r="B34" s="21" t="e">
        <f>+VLOOKUP(A34,'liste écoles'!A:D,2,0)</f>
        <v>#N/A</v>
      </c>
      <c r="C34" s="21" t="e">
        <f>+VLOOKUP(A34,'liste écoles'!A:D,3,0)</f>
        <v>#N/A</v>
      </c>
      <c r="D34" s="21" t="e">
        <f>+VLOOKUP(A34,'liste écoles'!A:D,4,0)</f>
        <v>#N/A</v>
      </c>
      <c r="E34" s="21">
        <v>30</v>
      </c>
      <c r="F34" s="21"/>
      <c r="G34" s="21"/>
      <c r="H34" s="21"/>
      <c r="I34" s="21"/>
      <c r="J34" s="21"/>
      <c r="K34" s="21"/>
      <c r="L34" s="21"/>
      <c r="M34" s="21"/>
      <c r="N34" s="21"/>
      <c r="O34" s="22" t="str">
        <f t="shared" si="0"/>
        <v>/</v>
      </c>
      <c r="P34" s="21" t="e">
        <f>+VLOOKUP(O34,indices!C:G,3,0)</f>
        <v>#N/A</v>
      </c>
      <c r="Q34" s="26"/>
      <c r="R34" s="26"/>
      <c r="S34" s="26"/>
      <c r="T34" s="26">
        <f t="shared" si="1"/>
        <v>0</v>
      </c>
      <c r="U34" s="21"/>
      <c r="V34" s="21"/>
      <c r="W34" s="21"/>
      <c r="X34" s="29"/>
      <c r="Y34" s="29"/>
      <c r="Z34" s="21"/>
      <c r="AA34" s="21"/>
      <c r="AB34" s="21"/>
      <c r="AC34" s="21"/>
    </row>
    <row r="35" spans="1:29">
      <c r="A35" s="21"/>
      <c r="B35" s="21" t="e">
        <f>+VLOOKUP(A35,'liste écoles'!A:D,2,0)</f>
        <v>#N/A</v>
      </c>
      <c r="C35" s="21" t="e">
        <f>+VLOOKUP(A35,'liste écoles'!A:D,3,0)</f>
        <v>#N/A</v>
      </c>
      <c r="D35" s="21" t="e">
        <f>+VLOOKUP(A35,'liste écoles'!A:D,4,0)</f>
        <v>#N/A</v>
      </c>
      <c r="E35" s="21">
        <v>31</v>
      </c>
      <c r="F35" s="21"/>
      <c r="G35" s="21"/>
      <c r="H35" s="21"/>
      <c r="I35" s="21"/>
      <c r="J35" s="21"/>
      <c r="K35" s="21"/>
      <c r="L35" s="21"/>
      <c r="M35" s="21"/>
      <c r="N35" s="21"/>
      <c r="O35" s="22" t="str">
        <f t="shared" si="0"/>
        <v>/</v>
      </c>
      <c r="P35" s="21" t="e">
        <f>+VLOOKUP(O35,indices!C:G,3,0)</f>
        <v>#N/A</v>
      </c>
      <c r="Q35" s="26"/>
      <c r="R35" s="26"/>
      <c r="S35" s="26"/>
      <c r="T35" s="26">
        <f t="shared" si="1"/>
        <v>0</v>
      </c>
      <c r="U35" s="21"/>
      <c r="V35" s="21"/>
      <c r="W35" s="21"/>
      <c r="X35" s="29"/>
      <c r="Y35" s="29"/>
      <c r="Z35" s="21"/>
      <c r="AA35" s="21"/>
      <c r="AB35" s="21"/>
      <c r="AC35" s="21"/>
    </row>
    <row r="36" spans="1:29">
      <c r="A36" s="21"/>
      <c r="B36" s="21" t="e">
        <f>+VLOOKUP(A36,'liste écoles'!A:D,2,0)</f>
        <v>#N/A</v>
      </c>
      <c r="C36" s="21" t="e">
        <f>+VLOOKUP(A36,'liste écoles'!A:D,3,0)</f>
        <v>#N/A</v>
      </c>
      <c r="D36" s="21" t="e">
        <f>+VLOOKUP(A36,'liste écoles'!A:D,4,0)</f>
        <v>#N/A</v>
      </c>
      <c r="E36" s="21">
        <v>32</v>
      </c>
      <c r="F36" s="21"/>
      <c r="G36" s="21"/>
      <c r="H36" s="21"/>
      <c r="I36" s="21"/>
      <c r="J36" s="21"/>
      <c r="K36" s="21"/>
      <c r="L36" s="21"/>
      <c r="M36" s="21"/>
      <c r="N36" s="21"/>
      <c r="O36" s="22" t="str">
        <f t="shared" si="0"/>
        <v>/</v>
      </c>
      <c r="P36" s="21" t="e">
        <f>+VLOOKUP(O36,indices!C:G,3,0)</f>
        <v>#N/A</v>
      </c>
      <c r="Q36" s="26"/>
      <c r="R36" s="26"/>
      <c r="S36" s="26"/>
      <c r="T36" s="26">
        <f t="shared" si="1"/>
        <v>0</v>
      </c>
      <c r="U36" s="21"/>
      <c r="V36" s="21"/>
      <c r="W36" s="21"/>
      <c r="X36" s="29"/>
      <c r="Y36" s="29"/>
      <c r="Z36" s="21"/>
      <c r="AA36" s="21"/>
      <c r="AB36" s="21"/>
      <c r="AC36" s="21"/>
    </row>
    <row r="37" spans="1:29">
      <c r="A37" s="21"/>
      <c r="B37" s="21" t="e">
        <f>+VLOOKUP(A37,'liste écoles'!A:D,2,0)</f>
        <v>#N/A</v>
      </c>
      <c r="C37" s="21" t="e">
        <f>+VLOOKUP(A37,'liste écoles'!A:D,3,0)</f>
        <v>#N/A</v>
      </c>
      <c r="D37" s="21" t="e">
        <f>+VLOOKUP(A37,'liste écoles'!A:D,4,0)</f>
        <v>#N/A</v>
      </c>
      <c r="E37" s="21">
        <v>33</v>
      </c>
      <c r="F37" s="21"/>
      <c r="G37" s="21"/>
      <c r="H37" s="21"/>
      <c r="I37" s="21"/>
      <c r="J37" s="21"/>
      <c r="K37" s="21"/>
      <c r="L37" s="21"/>
      <c r="M37" s="21"/>
      <c r="N37" s="21"/>
      <c r="O37" s="22" t="str">
        <f t="shared" si="0"/>
        <v>/</v>
      </c>
      <c r="P37" s="21" t="e">
        <f>+VLOOKUP(O37,indices!C:G,3,0)</f>
        <v>#N/A</v>
      </c>
      <c r="Q37" s="26"/>
      <c r="R37" s="26"/>
      <c r="S37" s="26"/>
      <c r="T37" s="26">
        <f t="shared" si="1"/>
        <v>0</v>
      </c>
      <c r="U37" s="21"/>
      <c r="V37" s="21"/>
      <c r="W37" s="21"/>
      <c r="X37" s="29"/>
      <c r="Y37" s="29"/>
      <c r="Z37" s="21"/>
      <c r="AA37" s="21"/>
      <c r="AB37" s="21"/>
      <c r="AC37" s="21"/>
    </row>
    <row r="38" spans="1:29">
      <c r="A38" s="21"/>
      <c r="B38" s="21" t="e">
        <f>+VLOOKUP(A38,'liste écoles'!A:D,2,0)</f>
        <v>#N/A</v>
      </c>
      <c r="C38" s="21" t="e">
        <f>+VLOOKUP(A38,'liste écoles'!A:D,3,0)</f>
        <v>#N/A</v>
      </c>
      <c r="D38" s="21" t="e">
        <f>+VLOOKUP(A38,'liste écoles'!A:D,4,0)</f>
        <v>#N/A</v>
      </c>
      <c r="E38" s="21">
        <v>34</v>
      </c>
      <c r="F38" s="21"/>
      <c r="G38" s="21"/>
      <c r="H38" s="21"/>
      <c r="I38" s="21"/>
      <c r="J38" s="21"/>
      <c r="K38" s="21"/>
      <c r="L38" s="21"/>
      <c r="M38" s="21"/>
      <c r="N38" s="21"/>
      <c r="O38" s="22" t="str">
        <f t="shared" si="0"/>
        <v>/</v>
      </c>
      <c r="P38" s="21" t="e">
        <f>+VLOOKUP(O38,indices!C:G,3,0)</f>
        <v>#N/A</v>
      </c>
      <c r="Q38" s="26"/>
      <c r="R38" s="26"/>
      <c r="S38" s="26"/>
      <c r="T38" s="26">
        <f t="shared" si="1"/>
        <v>0</v>
      </c>
      <c r="U38" s="21"/>
      <c r="V38" s="21"/>
      <c r="W38" s="21"/>
      <c r="X38" s="29"/>
      <c r="Y38" s="29"/>
      <c r="Z38" s="21"/>
      <c r="AA38" s="21"/>
      <c r="AB38" s="21"/>
      <c r="AC38" s="21"/>
    </row>
    <row r="39" spans="1:29">
      <c r="A39" s="21"/>
      <c r="B39" s="21" t="e">
        <f>+VLOOKUP(A39,'liste écoles'!A:D,2,0)</f>
        <v>#N/A</v>
      </c>
      <c r="C39" s="21" t="e">
        <f>+VLOOKUP(A39,'liste écoles'!A:D,3,0)</f>
        <v>#N/A</v>
      </c>
      <c r="D39" s="21" t="e">
        <f>+VLOOKUP(A39,'liste écoles'!A:D,4,0)</f>
        <v>#N/A</v>
      </c>
      <c r="E39" s="21">
        <v>35</v>
      </c>
      <c r="F39" s="21"/>
      <c r="G39" s="21"/>
      <c r="H39" s="21"/>
      <c r="I39" s="21"/>
      <c r="J39" s="21"/>
      <c r="K39" s="21"/>
      <c r="L39" s="21"/>
      <c r="M39" s="21"/>
      <c r="N39" s="21"/>
      <c r="O39" s="22" t="str">
        <f t="shared" si="0"/>
        <v>/</v>
      </c>
      <c r="P39" s="21" t="e">
        <f>+VLOOKUP(O39,indices!C:G,3,0)</f>
        <v>#N/A</v>
      </c>
      <c r="Q39" s="26"/>
      <c r="R39" s="26"/>
      <c r="S39" s="26"/>
      <c r="T39" s="26">
        <f t="shared" si="1"/>
        <v>0</v>
      </c>
      <c r="U39" s="21"/>
      <c r="V39" s="21"/>
      <c r="W39" s="21"/>
      <c r="X39" s="29"/>
      <c r="Y39" s="29"/>
      <c r="Z39" s="21"/>
      <c r="AA39" s="21"/>
      <c r="AB39" s="21"/>
      <c r="AC39" s="21"/>
    </row>
    <row r="40" spans="1:29">
      <c r="A40" s="21"/>
      <c r="B40" s="21" t="e">
        <f>+VLOOKUP(A40,'liste écoles'!A:D,2,0)</f>
        <v>#N/A</v>
      </c>
      <c r="C40" s="21" t="e">
        <f>+VLOOKUP(A40,'liste écoles'!A:D,3,0)</f>
        <v>#N/A</v>
      </c>
      <c r="D40" s="21" t="e">
        <f>+VLOOKUP(A40,'liste écoles'!A:D,4,0)</f>
        <v>#N/A</v>
      </c>
      <c r="E40" s="21">
        <v>36</v>
      </c>
      <c r="F40" s="21"/>
      <c r="G40" s="21"/>
      <c r="H40" s="21"/>
      <c r="I40" s="21"/>
      <c r="J40" s="21"/>
      <c r="K40" s="21"/>
      <c r="L40" s="21"/>
      <c r="M40" s="21"/>
      <c r="N40" s="21"/>
      <c r="O40" s="22" t="str">
        <f t="shared" si="0"/>
        <v>/</v>
      </c>
      <c r="P40" s="21" t="e">
        <f>+VLOOKUP(O40,indices!C:G,3,0)</f>
        <v>#N/A</v>
      </c>
      <c r="Q40" s="26"/>
      <c r="R40" s="26"/>
      <c r="S40" s="26"/>
      <c r="T40" s="26">
        <f t="shared" si="1"/>
        <v>0</v>
      </c>
      <c r="U40" s="21"/>
      <c r="V40" s="21"/>
      <c r="W40" s="21"/>
      <c r="X40" s="29"/>
      <c r="Y40" s="29"/>
      <c r="Z40" s="21"/>
      <c r="AA40" s="21"/>
      <c r="AB40" s="21"/>
      <c r="AC40" s="21"/>
    </row>
    <row r="41" spans="1:29">
      <c r="A41" s="21"/>
      <c r="B41" s="21" t="e">
        <f>+VLOOKUP(A41,'liste écoles'!A:D,2,0)</f>
        <v>#N/A</v>
      </c>
      <c r="C41" s="21" t="e">
        <f>+VLOOKUP(A41,'liste écoles'!A:D,3,0)</f>
        <v>#N/A</v>
      </c>
      <c r="D41" s="21" t="e">
        <f>+VLOOKUP(A41,'liste écoles'!A:D,4,0)</f>
        <v>#N/A</v>
      </c>
      <c r="E41" s="21">
        <v>37</v>
      </c>
      <c r="F41" s="21"/>
      <c r="G41" s="21"/>
      <c r="H41" s="21"/>
      <c r="I41" s="21"/>
      <c r="J41" s="21"/>
      <c r="K41" s="21"/>
      <c r="L41" s="21"/>
      <c r="M41" s="21"/>
      <c r="N41" s="21"/>
      <c r="O41" s="22" t="str">
        <f t="shared" si="0"/>
        <v>/</v>
      </c>
      <c r="P41" s="21" t="e">
        <f>+VLOOKUP(O41,indices!C:G,3,0)</f>
        <v>#N/A</v>
      </c>
      <c r="Q41" s="26"/>
      <c r="R41" s="26"/>
      <c r="S41" s="26"/>
      <c r="T41" s="26">
        <f t="shared" si="1"/>
        <v>0</v>
      </c>
      <c r="U41" s="21"/>
      <c r="V41" s="21"/>
      <c r="W41" s="21"/>
      <c r="X41" s="29"/>
      <c r="Y41" s="29"/>
      <c r="Z41" s="21"/>
      <c r="AA41" s="21"/>
      <c r="AB41" s="21"/>
      <c r="AC41" s="21"/>
    </row>
    <row r="42" spans="1:29">
      <c r="A42" s="21"/>
      <c r="B42" s="21" t="e">
        <f>+VLOOKUP(A42,'liste écoles'!A:D,2,0)</f>
        <v>#N/A</v>
      </c>
      <c r="C42" s="21" t="e">
        <f>+VLOOKUP(A42,'liste écoles'!A:D,3,0)</f>
        <v>#N/A</v>
      </c>
      <c r="D42" s="21" t="e">
        <f>+VLOOKUP(A42,'liste écoles'!A:D,4,0)</f>
        <v>#N/A</v>
      </c>
      <c r="E42" s="21">
        <v>38</v>
      </c>
      <c r="F42" s="21"/>
      <c r="G42" s="21"/>
      <c r="H42" s="21"/>
      <c r="I42" s="21"/>
      <c r="J42" s="21"/>
      <c r="K42" s="21"/>
      <c r="L42" s="21"/>
      <c r="M42" s="21"/>
      <c r="N42" s="21"/>
      <c r="O42" s="22" t="str">
        <f t="shared" si="0"/>
        <v>/</v>
      </c>
      <c r="P42" s="21" t="e">
        <f>+VLOOKUP(O42,indices!C:G,3,0)</f>
        <v>#N/A</v>
      </c>
      <c r="Q42" s="26"/>
      <c r="R42" s="26"/>
      <c r="S42" s="26"/>
      <c r="T42" s="26">
        <f t="shared" si="1"/>
        <v>0</v>
      </c>
      <c r="U42" s="21"/>
      <c r="V42" s="21"/>
      <c r="W42" s="21"/>
      <c r="X42" s="29"/>
      <c r="Y42" s="29"/>
      <c r="Z42" s="21"/>
      <c r="AA42" s="21"/>
      <c r="AB42" s="21"/>
      <c r="AC42" s="21"/>
    </row>
    <row r="43" spans="1:29">
      <c r="A43" s="21"/>
      <c r="B43" s="21" t="e">
        <f>+VLOOKUP(A43,'liste écoles'!A:D,2,0)</f>
        <v>#N/A</v>
      </c>
      <c r="C43" s="21" t="e">
        <f>+VLOOKUP(A43,'liste écoles'!A:D,3,0)</f>
        <v>#N/A</v>
      </c>
      <c r="D43" s="21" t="e">
        <f>+VLOOKUP(A43,'liste écoles'!A:D,4,0)</f>
        <v>#N/A</v>
      </c>
      <c r="E43" s="21">
        <v>39</v>
      </c>
      <c r="F43" s="21"/>
      <c r="G43" s="21"/>
      <c r="H43" s="21"/>
      <c r="I43" s="21"/>
      <c r="J43" s="21"/>
      <c r="K43" s="21"/>
      <c r="L43" s="21"/>
      <c r="M43" s="21"/>
      <c r="N43" s="21"/>
      <c r="O43" s="22" t="str">
        <f t="shared" si="0"/>
        <v>/</v>
      </c>
      <c r="P43" s="21" t="e">
        <f>+VLOOKUP(O43,indices!C:G,3,0)</f>
        <v>#N/A</v>
      </c>
      <c r="Q43" s="26"/>
      <c r="R43" s="26"/>
      <c r="S43" s="26"/>
      <c r="T43" s="26">
        <f t="shared" si="1"/>
        <v>0</v>
      </c>
      <c r="U43" s="21"/>
      <c r="V43" s="21"/>
      <c r="W43" s="21"/>
      <c r="X43" s="29"/>
      <c r="Y43" s="29"/>
      <c r="Z43" s="21"/>
      <c r="AA43" s="21"/>
      <c r="AB43" s="21"/>
      <c r="AC43" s="21"/>
    </row>
    <row r="44" spans="1:29">
      <c r="A44" s="21"/>
      <c r="B44" s="21" t="e">
        <f>+VLOOKUP(A44,'liste écoles'!A:D,2,0)</f>
        <v>#N/A</v>
      </c>
      <c r="C44" s="21" t="e">
        <f>+VLOOKUP(A44,'liste écoles'!A:D,3,0)</f>
        <v>#N/A</v>
      </c>
      <c r="D44" s="21" t="e">
        <f>+VLOOKUP(A44,'liste écoles'!A:D,4,0)</f>
        <v>#N/A</v>
      </c>
      <c r="E44" s="21">
        <v>40</v>
      </c>
      <c r="F44" s="21"/>
      <c r="G44" s="21"/>
      <c r="H44" s="21"/>
      <c r="I44" s="21"/>
      <c r="J44" s="21"/>
      <c r="K44" s="21"/>
      <c r="L44" s="21"/>
      <c r="M44" s="21"/>
      <c r="N44" s="21"/>
      <c r="O44" s="22" t="str">
        <f t="shared" si="0"/>
        <v>/</v>
      </c>
      <c r="P44" s="21" t="e">
        <f>+VLOOKUP(O44,indices!C:G,3,0)</f>
        <v>#N/A</v>
      </c>
      <c r="Q44" s="26"/>
      <c r="R44" s="26"/>
      <c r="S44" s="26"/>
      <c r="T44" s="26">
        <f t="shared" si="1"/>
        <v>0</v>
      </c>
      <c r="U44" s="21"/>
      <c r="V44" s="21"/>
      <c r="W44" s="21"/>
      <c r="X44" s="29"/>
      <c r="Y44" s="29"/>
      <c r="Z44" s="21"/>
      <c r="AA44" s="21"/>
      <c r="AB44" s="21"/>
      <c r="AC44" s="21"/>
    </row>
    <row r="45" spans="1:29">
      <c r="A45" s="21"/>
      <c r="B45" s="21" t="e">
        <f>+VLOOKUP(A45,'liste écoles'!A:D,2,0)</f>
        <v>#N/A</v>
      </c>
      <c r="C45" s="21" t="e">
        <f>+VLOOKUP(A45,'liste écoles'!A:D,3,0)</f>
        <v>#N/A</v>
      </c>
      <c r="D45" s="21" t="e">
        <f>+VLOOKUP(A45,'liste écoles'!A:D,4,0)</f>
        <v>#N/A</v>
      </c>
      <c r="E45" s="21">
        <v>41</v>
      </c>
      <c r="F45" s="21"/>
      <c r="G45" s="21"/>
      <c r="H45" s="21"/>
      <c r="I45" s="21"/>
      <c r="J45" s="21"/>
      <c r="K45" s="21"/>
      <c r="L45" s="21"/>
      <c r="M45" s="21"/>
      <c r="N45" s="21"/>
      <c r="O45" s="22" t="str">
        <f t="shared" si="0"/>
        <v>/</v>
      </c>
      <c r="P45" s="21" t="e">
        <f>+VLOOKUP(O45,indices!C:G,3,0)</f>
        <v>#N/A</v>
      </c>
      <c r="Q45" s="26"/>
      <c r="R45" s="26"/>
      <c r="S45" s="26"/>
      <c r="T45" s="26">
        <f t="shared" si="1"/>
        <v>0</v>
      </c>
      <c r="U45" s="21"/>
      <c r="V45" s="21"/>
      <c r="W45" s="21"/>
      <c r="X45" s="29"/>
      <c r="Y45" s="29"/>
      <c r="Z45" s="21"/>
      <c r="AA45" s="21"/>
      <c r="AB45" s="21"/>
      <c r="AC45" s="21"/>
    </row>
    <row r="46" spans="1:29">
      <c r="A46" s="21"/>
      <c r="B46" s="21" t="e">
        <f>+VLOOKUP(A46,'liste écoles'!A:D,2,0)</f>
        <v>#N/A</v>
      </c>
      <c r="C46" s="21" t="e">
        <f>+VLOOKUP(A46,'liste écoles'!A:D,3,0)</f>
        <v>#N/A</v>
      </c>
      <c r="D46" s="21" t="e">
        <f>+VLOOKUP(A46,'liste écoles'!A:D,4,0)</f>
        <v>#N/A</v>
      </c>
      <c r="E46" s="21">
        <v>42</v>
      </c>
      <c r="F46" s="21"/>
      <c r="G46" s="21"/>
      <c r="H46" s="21"/>
      <c r="I46" s="21"/>
      <c r="J46" s="21"/>
      <c r="K46" s="21"/>
      <c r="L46" s="21"/>
      <c r="M46" s="21"/>
      <c r="N46" s="21"/>
      <c r="O46" s="22" t="str">
        <f t="shared" si="0"/>
        <v>/</v>
      </c>
      <c r="P46" s="21" t="e">
        <f>+VLOOKUP(O46,indices!C:G,3,0)</f>
        <v>#N/A</v>
      </c>
      <c r="Q46" s="26"/>
      <c r="R46" s="26"/>
      <c r="S46" s="26"/>
      <c r="T46" s="26">
        <f t="shared" si="1"/>
        <v>0</v>
      </c>
      <c r="U46" s="21"/>
      <c r="V46" s="21"/>
      <c r="W46" s="21"/>
      <c r="X46" s="29"/>
      <c r="Y46" s="29"/>
      <c r="Z46" s="21"/>
      <c r="AA46" s="21"/>
      <c r="AB46" s="21"/>
      <c r="AC46" s="21"/>
    </row>
    <row r="47" spans="1:29">
      <c r="A47" s="21"/>
      <c r="B47" s="21" t="e">
        <f>+VLOOKUP(A47,'liste écoles'!A:D,2,0)</f>
        <v>#N/A</v>
      </c>
      <c r="C47" s="21" t="e">
        <f>+VLOOKUP(A47,'liste écoles'!A:D,3,0)</f>
        <v>#N/A</v>
      </c>
      <c r="D47" s="21" t="e">
        <f>+VLOOKUP(A47,'liste écoles'!A:D,4,0)</f>
        <v>#N/A</v>
      </c>
      <c r="E47" s="21">
        <v>43</v>
      </c>
      <c r="F47" s="21"/>
      <c r="G47" s="21"/>
      <c r="H47" s="21"/>
      <c r="I47" s="21"/>
      <c r="J47" s="21"/>
      <c r="K47" s="21"/>
      <c r="L47" s="21"/>
      <c r="M47" s="21"/>
      <c r="N47" s="21"/>
      <c r="O47" s="22" t="str">
        <f t="shared" si="0"/>
        <v>/</v>
      </c>
      <c r="P47" s="21" t="e">
        <f>+VLOOKUP(O47,indices!C:G,3,0)</f>
        <v>#N/A</v>
      </c>
      <c r="Q47" s="26"/>
      <c r="R47" s="26"/>
      <c r="S47" s="26"/>
      <c r="T47" s="26">
        <f t="shared" si="1"/>
        <v>0</v>
      </c>
      <c r="U47" s="21"/>
      <c r="V47" s="21"/>
      <c r="W47" s="21"/>
      <c r="X47" s="29"/>
      <c r="Y47" s="29"/>
      <c r="Z47" s="21"/>
      <c r="AA47" s="21"/>
      <c r="AB47" s="21"/>
      <c r="AC47" s="21"/>
    </row>
    <row r="48" spans="1:29">
      <c r="A48" s="21"/>
      <c r="B48" s="21" t="e">
        <f>+VLOOKUP(A48,'liste écoles'!A:D,2,0)</f>
        <v>#N/A</v>
      </c>
      <c r="C48" s="21" t="e">
        <f>+VLOOKUP(A48,'liste écoles'!A:D,3,0)</f>
        <v>#N/A</v>
      </c>
      <c r="D48" s="21" t="e">
        <f>+VLOOKUP(A48,'liste écoles'!A:D,4,0)</f>
        <v>#N/A</v>
      </c>
      <c r="E48" s="21">
        <v>44</v>
      </c>
      <c r="F48" s="21"/>
      <c r="G48" s="21"/>
      <c r="H48" s="21"/>
      <c r="I48" s="21"/>
      <c r="J48" s="21"/>
      <c r="K48" s="21"/>
      <c r="L48" s="21"/>
      <c r="M48" s="21"/>
      <c r="N48" s="21"/>
      <c r="O48" s="22" t="str">
        <f t="shared" si="0"/>
        <v>/</v>
      </c>
      <c r="P48" s="21" t="e">
        <f>+VLOOKUP(O48,indices!C:G,3,0)</f>
        <v>#N/A</v>
      </c>
      <c r="Q48" s="26"/>
      <c r="R48" s="26"/>
      <c r="S48" s="26"/>
      <c r="T48" s="26">
        <f t="shared" si="1"/>
        <v>0</v>
      </c>
      <c r="U48" s="21"/>
      <c r="V48" s="21"/>
      <c r="W48" s="21"/>
      <c r="X48" s="29"/>
      <c r="Y48" s="29"/>
      <c r="Z48" s="21"/>
      <c r="AA48" s="21"/>
      <c r="AB48" s="21"/>
      <c r="AC48" s="21"/>
    </row>
    <row r="49" spans="1:29">
      <c r="A49" s="21"/>
      <c r="B49" s="21" t="e">
        <f>+VLOOKUP(A49,'liste écoles'!A:D,2,0)</f>
        <v>#N/A</v>
      </c>
      <c r="C49" s="21" t="e">
        <f>+VLOOKUP(A49,'liste écoles'!A:D,3,0)</f>
        <v>#N/A</v>
      </c>
      <c r="D49" s="21" t="e">
        <f>+VLOOKUP(A49,'liste écoles'!A:D,4,0)</f>
        <v>#N/A</v>
      </c>
      <c r="E49" s="21">
        <v>45</v>
      </c>
      <c r="F49" s="21"/>
      <c r="G49" s="21"/>
      <c r="H49" s="21"/>
      <c r="I49" s="21"/>
      <c r="J49" s="21"/>
      <c r="K49" s="21"/>
      <c r="L49" s="21"/>
      <c r="M49" s="21"/>
      <c r="N49" s="21"/>
      <c r="O49" s="22" t="str">
        <f t="shared" si="0"/>
        <v>/</v>
      </c>
      <c r="P49" s="21" t="e">
        <f>+VLOOKUP(O49,indices!C:G,3,0)</f>
        <v>#N/A</v>
      </c>
      <c r="Q49" s="26"/>
      <c r="R49" s="26"/>
      <c r="S49" s="26"/>
      <c r="T49" s="26">
        <f t="shared" si="1"/>
        <v>0</v>
      </c>
      <c r="U49" s="21"/>
      <c r="V49" s="21"/>
      <c r="W49" s="21"/>
      <c r="X49" s="29"/>
      <c r="Y49" s="29"/>
      <c r="Z49" s="21"/>
      <c r="AA49" s="21"/>
      <c r="AB49" s="21"/>
      <c r="AC49" s="21"/>
    </row>
    <row r="50" spans="1:29">
      <c r="A50" s="21"/>
      <c r="B50" s="21" t="e">
        <f>+VLOOKUP(A50,'liste écoles'!A:D,2,0)</f>
        <v>#N/A</v>
      </c>
      <c r="C50" s="21" t="e">
        <f>+VLOOKUP(A50,'liste écoles'!A:D,3,0)</f>
        <v>#N/A</v>
      </c>
      <c r="D50" s="21" t="e">
        <f>+VLOOKUP(A50,'liste écoles'!A:D,4,0)</f>
        <v>#N/A</v>
      </c>
      <c r="E50" s="21">
        <v>46</v>
      </c>
      <c r="F50" s="21"/>
      <c r="G50" s="21"/>
      <c r="H50" s="21"/>
      <c r="I50" s="21"/>
      <c r="J50" s="21"/>
      <c r="K50" s="21"/>
      <c r="L50" s="21"/>
      <c r="M50" s="21"/>
      <c r="N50" s="21"/>
      <c r="O50" s="22" t="str">
        <f t="shared" si="0"/>
        <v>/</v>
      </c>
      <c r="P50" s="21" t="e">
        <f>+VLOOKUP(O50,indices!C:G,3,0)</f>
        <v>#N/A</v>
      </c>
      <c r="Q50" s="26"/>
      <c r="R50" s="26"/>
      <c r="S50" s="26"/>
      <c r="T50" s="26">
        <f t="shared" si="1"/>
        <v>0</v>
      </c>
      <c r="U50" s="21"/>
      <c r="V50" s="21"/>
      <c r="W50" s="21"/>
      <c r="X50" s="29"/>
      <c r="Y50" s="29"/>
      <c r="Z50" s="21"/>
      <c r="AA50" s="21"/>
      <c r="AB50" s="21"/>
      <c r="AC50" s="21"/>
    </row>
    <row r="51" spans="1:29">
      <c r="A51" s="21"/>
      <c r="B51" s="21" t="e">
        <f>+VLOOKUP(A51,'liste écoles'!A:D,2,0)</f>
        <v>#N/A</v>
      </c>
      <c r="C51" s="21" t="e">
        <f>+VLOOKUP(A51,'liste écoles'!A:D,3,0)</f>
        <v>#N/A</v>
      </c>
      <c r="D51" s="21" t="e">
        <f>+VLOOKUP(A51,'liste écoles'!A:D,4,0)</f>
        <v>#N/A</v>
      </c>
      <c r="E51" s="21">
        <v>47</v>
      </c>
      <c r="F51" s="21"/>
      <c r="G51" s="21"/>
      <c r="H51" s="21"/>
      <c r="I51" s="21"/>
      <c r="J51" s="21"/>
      <c r="K51" s="21"/>
      <c r="L51" s="21"/>
      <c r="M51" s="21"/>
      <c r="N51" s="21"/>
      <c r="O51" s="22" t="str">
        <f t="shared" si="0"/>
        <v>/</v>
      </c>
      <c r="P51" s="21" t="e">
        <f>+VLOOKUP(O51,indices!C:G,3,0)</f>
        <v>#N/A</v>
      </c>
      <c r="Q51" s="26"/>
      <c r="R51" s="26"/>
      <c r="S51" s="26"/>
      <c r="T51" s="26">
        <f t="shared" si="1"/>
        <v>0</v>
      </c>
      <c r="U51" s="21"/>
      <c r="V51" s="21"/>
      <c r="W51" s="21"/>
      <c r="X51" s="29"/>
      <c r="Y51" s="29"/>
      <c r="Z51" s="21"/>
      <c r="AA51" s="21"/>
      <c r="AB51" s="21"/>
      <c r="AC51" s="21"/>
    </row>
    <row r="52" spans="1:29">
      <c r="A52" s="21"/>
      <c r="B52" s="21" t="e">
        <f>+VLOOKUP(A52,'liste écoles'!A:D,2,0)</f>
        <v>#N/A</v>
      </c>
      <c r="C52" s="21" t="e">
        <f>+VLOOKUP(A52,'liste écoles'!A:D,3,0)</f>
        <v>#N/A</v>
      </c>
      <c r="D52" s="21" t="e">
        <f>+VLOOKUP(A52,'liste écoles'!A:D,4,0)</f>
        <v>#N/A</v>
      </c>
      <c r="E52" s="21">
        <v>48</v>
      </c>
      <c r="F52" s="21"/>
      <c r="G52" s="21"/>
      <c r="H52" s="21"/>
      <c r="I52" s="21"/>
      <c r="J52" s="21"/>
      <c r="K52" s="21"/>
      <c r="L52" s="21"/>
      <c r="M52" s="21"/>
      <c r="N52" s="21"/>
      <c r="O52" s="22" t="str">
        <f t="shared" si="0"/>
        <v>/</v>
      </c>
      <c r="P52" s="21" t="e">
        <f>+VLOOKUP(O52,indices!C:G,3,0)</f>
        <v>#N/A</v>
      </c>
      <c r="Q52" s="26"/>
      <c r="R52" s="26"/>
      <c r="S52" s="26"/>
      <c r="T52" s="26">
        <f t="shared" si="1"/>
        <v>0</v>
      </c>
      <c r="U52" s="21"/>
      <c r="V52" s="21"/>
      <c r="W52" s="21"/>
      <c r="X52" s="29"/>
      <c r="Y52" s="29"/>
      <c r="Z52" s="21"/>
      <c r="AA52" s="21"/>
      <c r="AB52" s="21"/>
      <c r="AC52" s="21"/>
    </row>
    <row r="53" spans="1:29">
      <c r="A53" s="21"/>
      <c r="B53" s="21" t="e">
        <f>+VLOOKUP(A53,'liste écoles'!A:D,2,0)</f>
        <v>#N/A</v>
      </c>
      <c r="C53" s="21" t="e">
        <f>+VLOOKUP(A53,'liste écoles'!A:D,3,0)</f>
        <v>#N/A</v>
      </c>
      <c r="D53" s="21" t="e">
        <f>+VLOOKUP(A53,'liste écoles'!A:D,4,0)</f>
        <v>#N/A</v>
      </c>
      <c r="E53" s="21">
        <v>49</v>
      </c>
      <c r="F53" s="21"/>
      <c r="G53" s="21"/>
      <c r="H53" s="21"/>
      <c r="I53" s="21"/>
      <c r="J53" s="21"/>
      <c r="K53" s="21"/>
      <c r="L53" s="21"/>
      <c r="M53" s="21"/>
      <c r="N53" s="21"/>
      <c r="O53" s="22" t="str">
        <f t="shared" si="0"/>
        <v>/</v>
      </c>
      <c r="P53" s="21" t="e">
        <f>+VLOOKUP(O53,indices!C:G,3,0)</f>
        <v>#N/A</v>
      </c>
      <c r="Q53" s="26"/>
      <c r="R53" s="26"/>
      <c r="S53" s="26"/>
      <c r="T53" s="26">
        <f t="shared" si="1"/>
        <v>0</v>
      </c>
      <c r="U53" s="21"/>
      <c r="V53" s="21"/>
      <c r="W53" s="21"/>
      <c r="X53" s="29"/>
      <c r="Y53" s="29"/>
      <c r="Z53" s="21"/>
      <c r="AA53" s="21"/>
      <c r="AB53" s="21"/>
      <c r="AC53" s="21"/>
    </row>
    <row r="54" spans="1:29">
      <c r="A54" s="21"/>
      <c r="B54" s="21" t="e">
        <f>+VLOOKUP(A54,'liste écoles'!A:D,2,0)</f>
        <v>#N/A</v>
      </c>
      <c r="C54" s="21" t="e">
        <f>+VLOOKUP(A54,'liste écoles'!A:D,3,0)</f>
        <v>#N/A</v>
      </c>
      <c r="D54" s="21" t="e">
        <f>+VLOOKUP(A54,'liste écoles'!A:D,4,0)</f>
        <v>#N/A</v>
      </c>
      <c r="E54" s="21">
        <v>50</v>
      </c>
      <c r="F54" s="21"/>
      <c r="G54" s="21"/>
      <c r="H54" s="21"/>
      <c r="I54" s="21"/>
      <c r="J54" s="21"/>
      <c r="K54" s="21"/>
      <c r="L54" s="21"/>
      <c r="M54" s="21"/>
      <c r="N54" s="21"/>
      <c r="O54" s="22" t="str">
        <f t="shared" si="0"/>
        <v>/</v>
      </c>
      <c r="P54" s="21" t="e">
        <f>+VLOOKUP(O54,indices!C:G,3,0)</f>
        <v>#N/A</v>
      </c>
      <c r="Q54" s="26"/>
      <c r="R54" s="26"/>
      <c r="S54" s="26"/>
      <c r="T54" s="26">
        <f t="shared" si="1"/>
        <v>0</v>
      </c>
      <c r="U54" s="21"/>
      <c r="V54" s="21"/>
      <c r="W54" s="21"/>
      <c r="X54" s="29"/>
      <c r="Y54" s="29"/>
      <c r="Z54" s="21"/>
      <c r="AA54" s="21"/>
      <c r="AB54" s="21"/>
      <c r="AC54" s="21"/>
    </row>
    <row r="55" spans="1:29">
      <c r="A55" s="21"/>
      <c r="B55" s="21" t="e">
        <f>+VLOOKUP(A55,'liste écoles'!A:D,2,0)</f>
        <v>#N/A</v>
      </c>
      <c r="C55" s="21" t="e">
        <f>+VLOOKUP(A55,'liste écoles'!A:D,3,0)</f>
        <v>#N/A</v>
      </c>
      <c r="D55" s="21" t="e">
        <f>+VLOOKUP(A55,'liste écoles'!A:D,4,0)</f>
        <v>#N/A</v>
      </c>
      <c r="E55" s="21">
        <v>51</v>
      </c>
      <c r="F55" s="21"/>
      <c r="G55" s="21"/>
      <c r="H55" s="21"/>
      <c r="I55" s="21"/>
      <c r="J55" s="21"/>
      <c r="K55" s="21"/>
      <c r="L55" s="21"/>
      <c r="M55" s="21"/>
      <c r="N55" s="21"/>
      <c r="O55" s="22" t="str">
        <f t="shared" si="0"/>
        <v>/</v>
      </c>
      <c r="P55" s="21" t="e">
        <f>+VLOOKUP(O55,indices!C:G,3,0)</f>
        <v>#N/A</v>
      </c>
      <c r="Q55" s="26"/>
      <c r="R55" s="26"/>
      <c r="S55" s="26"/>
      <c r="T55" s="26">
        <f t="shared" si="1"/>
        <v>0</v>
      </c>
      <c r="U55" s="21"/>
      <c r="V55" s="21"/>
      <c r="W55" s="21"/>
      <c r="X55" s="29"/>
      <c r="Y55" s="29"/>
      <c r="Z55" s="21"/>
      <c r="AA55" s="21"/>
      <c r="AB55" s="21"/>
      <c r="AC55" s="21"/>
    </row>
    <row r="56" spans="1:29">
      <c r="A56" s="21"/>
      <c r="B56" s="21" t="e">
        <f>+VLOOKUP(A56,'liste écoles'!A:D,2,0)</f>
        <v>#N/A</v>
      </c>
      <c r="C56" s="21" t="e">
        <f>+VLOOKUP(A56,'liste écoles'!A:D,3,0)</f>
        <v>#N/A</v>
      </c>
      <c r="D56" s="21" t="e">
        <f>+VLOOKUP(A56,'liste écoles'!A:D,4,0)</f>
        <v>#N/A</v>
      </c>
      <c r="E56" s="21">
        <v>52</v>
      </c>
      <c r="F56" s="21"/>
      <c r="G56" s="21"/>
      <c r="H56" s="21"/>
      <c r="I56" s="21"/>
      <c r="J56" s="21"/>
      <c r="K56" s="21"/>
      <c r="L56" s="21"/>
      <c r="M56" s="21"/>
      <c r="N56" s="21"/>
      <c r="O56" s="22" t="str">
        <f t="shared" si="0"/>
        <v>/</v>
      </c>
      <c r="P56" s="21" t="e">
        <f>+VLOOKUP(O56,indices!C:G,3,0)</f>
        <v>#N/A</v>
      </c>
      <c r="Q56" s="26"/>
      <c r="R56" s="26"/>
      <c r="S56" s="26"/>
      <c r="T56" s="26">
        <f t="shared" si="1"/>
        <v>0</v>
      </c>
      <c r="U56" s="21"/>
      <c r="V56" s="21"/>
      <c r="W56" s="21"/>
      <c r="X56" s="29"/>
      <c r="Y56" s="29"/>
      <c r="Z56" s="21"/>
      <c r="AA56" s="21"/>
      <c r="AB56" s="21"/>
      <c r="AC56" s="21"/>
    </row>
    <row r="57" spans="1:29">
      <c r="A57" s="21"/>
      <c r="B57" s="21" t="e">
        <f>+VLOOKUP(A57,'liste écoles'!A:D,2,0)</f>
        <v>#N/A</v>
      </c>
      <c r="C57" s="21" t="e">
        <f>+VLOOKUP(A57,'liste écoles'!A:D,3,0)</f>
        <v>#N/A</v>
      </c>
      <c r="D57" s="21" t="e">
        <f>+VLOOKUP(A57,'liste écoles'!A:D,4,0)</f>
        <v>#N/A</v>
      </c>
      <c r="E57" s="21">
        <v>53</v>
      </c>
      <c r="F57" s="21"/>
      <c r="G57" s="21"/>
      <c r="H57" s="21"/>
      <c r="I57" s="21"/>
      <c r="J57" s="21"/>
      <c r="K57" s="21"/>
      <c r="L57" s="21"/>
      <c r="M57" s="21"/>
      <c r="N57" s="21"/>
      <c r="O57" s="22" t="str">
        <f t="shared" si="0"/>
        <v>/</v>
      </c>
      <c r="P57" s="21" t="e">
        <f>+VLOOKUP(O57,indices!C:G,3,0)</f>
        <v>#N/A</v>
      </c>
      <c r="Q57" s="26"/>
      <c r="R57" s="26"/>
      <c r="S57" s="26"/>
      <c r="T57" s="26">
        <f t="shared" si="1"/>
        <v>0</v>
      </c>
      <c r="U57" s="21"/>
      <c r="V57" s="21"/>
      <c r="W57" s="21"/>
      <c r="X57" s="29"/>
      <c r="Y57" s="29"/>
      <c r="Z57" s="21"/>
      <c r="AA57" s="21"/>
      <c r="AB57" s="21"/>
      <c r="AC57" s="21"/>
    </row>
    <row r="58" spans="1:29">
      <c r="A58" s="21"/>
      <c r="B58" s="21" t="e">
        <f>+VLOOKUP(A58,'liste écoles'!A:D,2,0)</f>
        <v>#N/A</v>
      </c>
      <c r="C58" s="21" t="e">
        <f>+VLOOKUP(A58,'liste écoles'!A:D,3,0)</f>
        <v>#N/A</v>
      </c>
      <c r="D58" s="21" t="e">
        <f>+VLOOKUP(A58,'liste écoles'!A:D,4,0)</f>
        <v>#N/A</v>
      </c>
      <c r="E58" s="21">
        <v>54</v>
      </c>
      <c r="F58" s="21"/>
      <c r="G58" s="21"/>
      <c r="H58" s="21"/>
      <c r="I58" s="21"/>
      <c r="J58" s="21"/>
      <c r="K58" s="21"/>
      <c r="L58" s="21"/>
      <c r="M58" s="21"/>
      <c r="N58" s="21"/>
      <c r="O58" s="22" t="str">
        <f t="shared" si="0"/>
        <v>/</v>
      </c>
      <c r="P58" s="21" t="e">
        <f>+VLOOKUP(O58,indices!C:G,3,0)</f>
        <v>#N/A</v>
      </c>
      <c r="Q58" s="26"/>
      <c r="R58" s="26"/>
      <c r="S58" s="26"/>
      <c r="T58" s="26">
        <f t="shared" si="1"/>
        <v>0</v>
      </c>
      <c r="U58" s="21"/>
      <c r="V58" s="21"/>
      <c r="W58" s="21"/>
      <c r="X58" s="29"/>
      <c r="Y58" s="29"/>
      <c r="Z58" s="21"/>
      <c r="AA58" s="21"/>
      <c r="AB58" s="21"/>
      <c r="AC58" s="21"/>
    </row>
    <row r="59" spans="1:29">
      <c r="A59" s="21"/>
      <c r="B59" s="21" t="e">
        <f>+VLOOKUP(A59,'liste écoles'!A:D,2,0)</f>
        <v>#N/A</v>
      </c>
      <c r="C59" s="21" t="e">
        <f>+VLOOKUP(A59,'liste écoles'!A:D,3,0)</f>
        <v>#N/A</v>
      </c>
      <c r="D59" s="21" t="e">
        <f>+VLOOKUP(A59,'liste écoles'!A:D,4,0)</f>
        <v>#N/A</v>
      </c>
      <c r="E59" s="21">
        <v>55</v>
      </c>
      <c r="F59" s="21"/>
      <c r="G59" s="21"/>
      <c r="H59" s="21"/>
      <c r="I59" s="21"/>
      <c r="J59" s="21"/>
      <c r="K59" s="21"/>
      <c r="L59" s="21"/>
      <c r="M59" s="21"/>
      <c r="N59" s="21"/>
      <c r="O59" s="22" t="str">
        <f t="shared" si="0"/>
        <v>/</v>
      </c>
      <c r="P59" s="21" t="e">
        <f>+VLOOKUP(O59,indices!C:G,3,0)</f>
        <v>#N/A</v>
      </c>
      <c r="Q59" s="26"/>
      <c r="R59" s="26"/>
      <c r="S59" s="26"/>
      <c r="T59" s="26">
        <f t="shared" si="1"/>
        <v>0</v>
      </c>
      <c r="U59" s="21"/>
      <c r="V59" s="21"/>
      <c r="W59" s="21"/>
      <c r="X59" s="29"/>
      <c r="Y59" s="29"/>
      <c r="Z59" s="21"/>
      <c r="AA59" s="21"/>
      <c r="AB59" s="21"/>
      <c r="AC59" s="21"/>
    </row>
    <row r="60" spans="1:29">
      <c r="A60" s="21"/>
      <c r="B60" s="21" t="e">
        <f>+VLOOKUP(A60,'liste écoles'!A:D,2,0)</f>
        <v>#N/A</v>
      </c>
      <c r="C60" s="21" t="e">
        <f>+VLOOKUP(A60,'liste écoles'!A:D,3,0)</f>
        <v>#N/A</v>
      </c>
      <c r="D60" s="21" t="e">
        <f>+VLOOKUP(A60,'liste écoles'!A:D,4,0)</f>
        <v>#N/A</v>
      </c>
      <c r="E60" s="21">
        <v>56</v>
      </c>
      <c r="F60" s="21"/>
      <c r="G60" s="21"/>
      <c r="H60" s="21"/>
      <c r="I60" s="21"/>
      <c r="J60" s="21"/>
      <c r="K60" s="21"/>
      <c r="L60" s="21"/>
      <c r="M60" s="21"/>
      <c r="N60" s="21"/>
      <c r="O60" s="22" t="str">
        <f t="shared" si="0"/>
        <v>/</v>
      </c>
      <c r="P60" s="21" t="e">
        <f>+VLOOKUP(O60,indices!C:G,3,0)</f>
        <v>#N/A</v>
      </c>
      <c r="Q60" s="26"/>
      <c r="R60" s="26"/>
      <c r="S60" s="26"/>
      <c r="T60" s="26">
        <f t="shared" si="1"/>
        <v>0</v>
      </c>
      <c r="U60" s="21"/>
      <c r="V60" s="21"/>
      <c r="W60" s="21"/>
      <c r="X60" s="29"/>
      <c r="Y60" s="29"/>
      <c r="Z60" s="21"/>
      <c r="AA60" s="21"/>
      <c r="AB60" s="21"/>
      <c r="AC60" s="21"/>
    </row>
    <row r="61" spans="1:29">
      <c r="A61" s="21"/>
      <c r="B61" s="21" t="e">
        <f>+VLOOKUP(A61,'liste écoles'!A:D,2,0)</f>
        <v>#N/A</v>
      </c>
      <c r="C61" s="21" t="e">
        <f>+VLOOKUP(A61,'liste écoles'!A:D,3,0)</f>
        <v>#N/A</v>
      </c>
      <c r="D61" s="21" t="e">
        <f>+VLOOKUP(A61,'liste écoles'!A:D,4,0)</f>
        <v>#N/A</v>
      </c>
      <c r="E61" s="21">
        <v>57</v>
      </c>
      <c r="F61" s="21"/>
      <c r="G61" s="21"/>
      <c r="H61" s="21"/>
      <c r="I61" s="21"/>
      <c r="J61" s="21"/>
      <c r="K61" s="21"/>
      <c r="L61" s="21"/>
      <c r="M61" s="21"/>
      <c r="N61" s="21"/>
      <c r="O61" s="22" t="str">
        <f t="shared" si="0"/>
        <v>/</v>
      </c>
      <c r="P61" s="21" t="e">
        <f>+VLOOKUP(O61,indices!C:G,3,0)</f>
        <v>#N/A</v>
      </c>
      <c r="Q61" s="26"/>
      <c r="R61" s="26"/>
      <c r="S61" s="26"/>
      <c r="T61" s="26">
        <f t="shared" si="1"/>
        <v>0</v>
      </c>
      <c r="U61" s="21"/>
      <c r="V61" s="21"/>
      <c r="W61" s="21"/>
      <c r="X61" s="29"/>
      <c r="Y61" s="29"/>
      <c r="Z61" s="21"/>
      <c r="AA61" s="21"/>
      <c r="AB61" s="21"/>
      <c r="AC61" s="21"/>
    </row>
    <row r="62" spans="1:29">
      <c r="A62" s="21"/>
      <c r="B62" s="21" t="e">
        <f>+VLOOKUP(A62,'liste écoles'!A:D,2,0)</f>
        <v>#N/A</v>
      </c>
      <c r="C62" s="21" t="e">
        <f>+VLOOKUP(A62,'liste écoles'!A:D,3,0)</f>
        <v>#N/A</v>
      </c>
      <c r="D62" s="21" t="e">
        <f>+VLOOKUP(A62,'liste écoles'!A:D,4,0)</f>
        <v>#N/A</v>
      </c>
      <c r="E62" s="21">
        <v>58</v>
      </c>
      <c r="F62" s="21"/>
      <c r="G62" s="21"/>
      <c r="H62" s="21"/>
      <c r="I62" s="21"/>
      <c r="J62" s="21"/>
      <c r="K62" s="21"/>
      <c r="L62" s="21"/>
      <c r="M62" s="21"/>
      <c r="N62" s="21"/>
      <c r="O62" s="22" t="str">
        <f t="shared" si="0"/>
        <v>/</v>
      </c>
      <c r="P62" s="21" t="e">
        <f>+VLOOKUP(O62,indices!C:G,3,0)</f>
        <v>#N/A</v>
      </c>
      <c r="Q62" s="26"/>
      <c r="R62" s="26"/>
      <c r="S62" s="26"/>
      <c r="T62" s="26">
        <f t="shared" si="1"/>
        <v>0</v>
      </c>
      <c r="U62" s="21"/>
      <c r="V62" s="21"/>
      <c r="W62" s="21"/>
      <c r="X62" s="29"/>
      <c r="Y62" s="29"/>
      <c r="Z62" s="21"/>
      <c r="AA62" s="21"/>
      <c r="AB62" s="21"/>
      <c r="AC62" s="21"/>
    </row>
    <row r="63" spans="1:29">
      <c r="A63" s="21"/>
      <c r="B63" s="21" t="e">
        <f>+VLOOKUP(A63,'liste écoles'!A:D,2,0)</f>
        <v>#N/A</v>
      </c>
      <c r="C63" s="21" t="e">
        <f>+VLOOKUP(A63,'liste écoles'!A:D,3,0)</f>
        <v>#N/A</v>
      </c>
      <c r="D63" s="21" t="e">
        <f>+VLOOKUP(A63,'liste écoles'!A:D,4,0)</f>
        <v>#N/A</v>
      </c>
      <c r="E63" s="21">
        <v>59</v>
      </c>
      <c r="F63" s="21"/>
      <c r="G63" s="21"/>
      <c r="H63" s="21"/>
      <c r="I63" s="21"/>
      <c r="J63" s="21"/>
      <c r="K63" s="21"/>
      <c r="L63" s="21"/>
      <c r="M63" s="21"/>
      <c r="N63" s="21"/>
      <c r="O63" s="22" t="str">
        <f t="shared" si="0"/>
        <v>/</v>
      </c>
      <c r="P63" s="21" t="e">
        <f>+VLOOKUP(O63,indices!C:G,3,0)</f>
        <v>#N/A</v>
      </c>
      <c r="Q63" s="26"/>
      <c r="R63" s="26"/>
      <c r="S63" s="26"/>
      <c r="T63" s="26">
        <f t="shared" si="1"/>
        <v>0</v>
      </c>
      <c r="U63" s="21"/>
      <c r="V63" s="21"/>
      <c r="W63" s="21"/>
      <c r="X63" s="29"/>
      <c r="Y63" s="29"/>
      <c r="Z63" s="21"/>
      <c r="AA63" s="21"/>
      <c r="AB63" s="21"/>
      <c r="AC63" s="21"/>
    </row>
    <row r="64" spans="1:29">
      <c r="A64" s="21"/>
      <c r="B64" s="21" t="e">
        <f>+VLOOKUP(A64,'liste écoles'!A:D,2,0)</f>
        <v>#N/A</v>
      </c>
      <c r="C64" s="21" t="e">
        <f>+VLOOKUP(A64,'liste écoles'!A:D,3,0)</f>
        <v>#N/A</v>
      </c>
      <c r="D64" s="21" t="e">
        <f>+VLOOKUP(A64,'liste écoles'!A:D,4,0)</f>
        <v>#N/A</v>
      </c>
      <c r="E64" s="21">
        <v>60</v>
      </c>
      <c r="F64" s="21"/>
      <c r="G64" s="21"/>
      <c r="H64" s="21"/>
      <c r="I64" s="21"/>
      <c r="J64" s="21"/>
      <c r="K64" s="21"/>
      <c r="L64" s="21"/>
      <c r="M64" s="21"/>
      <c r="N64" s="21"/>
      <c r="O64" s="22" t="str">
        <f t="shared" si="0"/>
        <v>/</v>
      </c>
      <c r="P64" s="21" t="e">
        <f>+VLOOKUP(O64,indices!C:G,3,0)</f>
        <v>#N/A</v>
      </c>
      <c r="Q64" s="26"/>
      <c r="R64" s="26"/>
      <c r="S64" s="26"/>
      <c r="T64" s="26">
        <f t="shared" si="1"/>
        <v>0</v>
      </c>
      <c r="U64" s="21"/>
      <c r="V64" s="21"/>
      <c r="W64" s="21"/>
      <c r="X64" s="29"/>
      <c r="Y64" s="29"/>
      <c r="Z64" s="21"/>
      <c r="AA64" s="21"/>
      <c r="AB64" s="21"/>
      <c r="AC64" s="21"/>
    </row>
    <row r="65" spans="1:29">
      <c r="A65" s="21"/>
      <c r="B65" s="21" t="e">
        <f>+VLOOKUP(A65,'liste écoles'!A:D,2,0)</f>
        <v>#N/A</v>
      </c>
      <c r="C65" s="21" t="e">
        <f>+VLOOKUP(A65,'liste écoles'!A:D,3,0)</f>
        <v>#N/A</v>
      </c>
      <c r="D65" s="21" t="e">
        <f>+VLOOKUP(A65,'liste écoles'!A:D,4,0)</f>
        <v>#N/A</v>
      </c>
      <c r="E65" s="21">
        <v>61</v>
      </c>
      <c r="F65" s="21"/>
      <c r="G65" s="21"/>
      <c r="H65" s="21"/>
      <c r="I65" s="21"/>
      <c r="J65" s="21"/>
      <c r="K65" s="21"/>
      <c r="L65" s="21"/>
      <c r="M65" s="21"/>
      <c r="N65" s="21"/>
      <c r="O65" s="22" t="str">
        <f t="shared" si="0"/>
        <v>/</v>
      </c>
      <c r="P65" s="21" t="e">
        <f>+VLOOKUP(O65,indices!C:G,3,0)</f>
        <v>#N/A</v>
      </c>
      <c r="Q65" s="26"/>
      <c r="R65" s="26"/>
      <c r="S65" s="26"/>
      <c r="T65" s="26">
        <f t="shared" si="1"/>
        <v>0</v>
      </c>
      <c r="U65" s="21"/>
      <c r="V65" s="21"/>
      <c r="W65" s="21"/>
      <c r="X65" s="29"/>
      <c r="Y65" s="29"/>
      <c r="Z65" s="21"/>
      <c r="AA65" s="21"/>
      <c r="AB65" s="21"/>
      <c r="AC65" s="21"/>
    </row>
    <row r="66" spans="1:29">
      <c r="A66" s="21"/>
      <c r="B66" s="21" t="e">
        <f>+VLOOKUP(A66,'liste écoles'!A:D,2,0)</f>
        <v>#N/A</v>
      </c>
      <c r="C66" s="21" t="e">
        <f>+VLOOKUP(A66,'liste écoles'!A:D,3,0)</f>
        <v>#N/A</v>
      </c>
      <c r="D66" s="21" t="e">
        <f>+VLOOKUP(A66,'liste écoles'!A:D,4,0)</f>
        <v>#N/A</v>
      </c>
      <c r="E66" s="21">
        <v>62</v>
      </c>
      <c r="F66" s="21"/>
      <c r="G66" s="21"/>
      <c r="H66" s="21"/>
      <c r="I66" s="21"/>
      <c r="J66" s="21"/>
      <c r="K66" s="21"/>
      <c r="L66" s="21"/>
      <c r="M66" s="21"/>
      <c r="N66" s="21"/>
      <c r="O66" s="22" t="str">
        <f t="shared" si="0"/>
        <v>/</v>
      </c>
      <c r="P66" s="21" t="e">
        <f>+VLOOKUP(O66,indices!C:G,3,0)</f>
        <v>#N/A</v>
      </c>
      <c r="Q66" s="26"/>
      <c r="R66" s="26"/>
      <c r="S66" s="26"/>
      <c r="T66" s="26">
        <f t="shared" si="1"/>
        <v>0</v>
      </c>
      <c r="U66" s="21"/>
      <c r="V66" s="21"/>
      <c r="W66" s="21"/>
      <c r="X66" s="29"/>
      <c r="Y66" s="29"/>
      <c r="Z66" s="21"/>
      <c r="AA66" s="21"/>
      <c r="AB66" s="21"/>
      <c r="AC66" s="21"/>
    </row>
    <row r="67" spans="1:29">
      <c r="A67" s="21"/>
      <c r="B67" s="21" t="e">
        <f>+VLOOKUP(A67,'liste écoles'!A:D,2,0)</f>
        <v>#N/A</v>
      </c>
      <c r="C67" s="21" t="e">
        <f>+VLOOKUP(A67,'liste écoles'!A:D,3,0)</f>
        <v>#N/A</v>
      </c>
      <c r="D67" s="21" t="e">
        <f>+VLOOKUP(A67,'liste écoles'!A:D,4,0)</f>
        <v>#N/A</v>
      </c>
      <c r="E67" s="21">
        <v>63</v>
      </c>
      <c r="F67" s="21"/>
      <c r="G67" s="21"/>
      <c r="H67" s="21"/>
      <c r="I67" s="21"/>
      <c r="J67" s="21"/>
      <c r="K67" s="21"/>
      <c r="L67" s="21"/>
      <c r="M67" s="21"/>
      <c r="N67" s="21"/>
      <c r="O67" s="22" t="str">
        <f t="shared" si="0"/>
        <v>/</v>
      </c>
      <c r="P67" s="21" t="e">
        <f>+VLOOKUP(O67,indices!C:G,3,0)</f>
        <v>#N/A</v>
      </c>
      <c r="Q67" s="26"/>
      <c r="R67" s="26"/>
      <c r="S67" s="26"/>
      <c r="T67" s="26">
        <f t="shared" si="1"/>
        <v>0</v>
      </c>
      <c r="U67" s="21"/>
      <c r="V67" s="21"/>
      <c r="W67" s="21"/>
      <c r="X67" s="29"/>
      <c r="Y67" s="29"/>
      <c r="Z67" s="21"/>
      <c r="AA67" s="21"/>
      <c r="AB67" s="21"/>
      <c r="AC67" s="21"/>
    </row>
    <row r="68" spans="1:29">
      <c r="A68" s="21"/>
      <c r="B68" s="21" t="e">
        <f>+VLOOKUP(A68,'liste écoles'!A:D,2,0)</f>
        <v>#N/A</v>
      </c>
      <c r="C68" s="21" t="e">
        <f>+VLOOKUP(A68,'liste écoles'!A:D,3,0)</f>
        <v>#N/A</v>
      </c>
      <c r="D68" s="21" t="e">
        <f>+VLOOKUP(A68,'liste écoles'!A:D,4,0)</f>
        <v>#N/A</v>
      </c>
      <c r="E68" s="21">
        <v>64</v>
      </c>
      <c r="F68" s="21"/>
      <c r="G68" s="21"/>
      <c r="H68" s="21"/>
      <c r="I68" s="21"/>
      <c r="J68" s="21"/>
      <c r="K68" s="21"/>
      <c r="L68" s="21"/>
      <c r="M68" s="21"/>
      <c r="N68" s="21"/>
      <c r="O68" s="22" t="str">
        <f t="shared" si="0"/>
        <v>/</v>
      </c>
      <c r="P68" s="21" t="e">
        <f>+VLOOKUP(O68,indices!C:G,3,0)</f>
        <v>#N/A</v>
      </c>
      <c r="Q68" s="26"/>
      <c r="R68" s="26"/>
      <c r="S68" s="26"/>
      <c r="T68" s="26">
        <f t="shared" si="1"/>
        <v>0</v>
      </c>
      <c r="U68" s="21"/>
      <c r="V68" s="21"/>
      <c r="W68" s="21"/>
      <c r="X68" s="29"/>
      <c r="Y68" s="29"/>
      <c r="Z68" s="21"/>
      <c r="AA68" s="21"/>
      <c r="AB68" s="21"/>
      <c r="AC68" s="21"/>
    </row>
    <row r="69" spans="1:29">
      <c r="A69" s="21"/>
      <c r="B69" s="21" t="e">
        <f>+VLOOKUP(A69,'liste écoles'!A:D,2,0)</f>
        <v>#N/A</v>
      </c>
      <c r="C69" s="21" t="e">
        <f>+VLOOKUP(A69,'liste écoles'!A:D,3,0)</f>
        <v>#N/A</v>
      </c>
      <c r="D69" s="21" t="e">
        <f>+VLOOKUP(A69,'liste écoles'!A:D,4,0)</f>
        <v>#N/A</v>
      </c>
      <c r="E69" s="21">
        <v>65</v>
      </c>
      <c r="F69" s="21"/>
      <c r="G69" s="21"/>
      <c r="H69" s="21"/>
      <c r="I69" s="21"/>
      <c r="J69" s="21"/>
      <c r="K69" s="21"/>
      <c r="L69" s="21"/>
      <c r="M69" s="21"/>
      <c r="N69" s="21"/>
      <c r="O69" s="22" t="str">
        <f t="shared" ref="O69:O132" si="2">+CONCATENATE(K69,"/",M69)</f>
        <v>/</v>
      </c>
      <c r="P69" s="21" t="e">
        <f>+VLOOKUP(O69,indices!C:G,3,0)</f>
        <v>#N/A</v>
      </c>
      <c r="Q69" s="26"/>
      <c r="R69" s="26"/>
      <c r="S69" s="26"/>
      <c r="T69" s="26">
        <f t="shared" si="1"/>
        <v>0</v>
      </c>
      <c r="U69" s="21"/>
      <c r="V69" s="21"/>
      <c r="W69" s="21"/>
      <c r="X69" s="29"/>
      <c r="Y69" s="29"/>
      <c r="Z69" s="21"/>
      <c r="AA69" s="21"/>
      <c r="AB69" s="21"/>
      <c r="AC69" s="21"/>
    </row>
    <row r="70" spans="1:29">
      <c r="A70" s="21"/>
      <c r="B70" s="21" t="e">
        <f>+VLOOKUP(A70,'liste écoles'!A:D,2,0)</f>
        <v>#N/A</v>
      </c>
      <c r="C70" s="21" t="e">
        <f>+VLOOKUP(A70,'liste écoles'!A:D,3,0)</f>
        <v>#N/A</v>
      </c>
      <c r="D70" s="21" t="e">
        <f>+VLOOKUP(A70,'liste écoles'!A:D,4,0)</f>
        <v>#N/A</v>
      </c>
      <c r="E70" s="21">
        <v>66</v>
      </c>
      <c r="F70" s="21"/>
      <c r="G70" s="21"/>
      <c r="H70" s="21"/>
      <c r="I70" s="21"/>
      <c r="J70" s="21"/>
      <c r="K70" s="21"/>
      <c r="L70" s="21"/>
      <c r="M70" s="21"/>
      <c r="N70" s="21"/>
      <c r="O70" s="22" t="str">
        <f t="shared" si="2"/>
        <v>/</v>
      </c>
      <c r="P70" s="21" t="e">
        <f>+VLOOKUP(O70,indices!C:G,3,0)</f>
        <v>#N/A</v>
      </c>
      <c r="Q70" s="26"/>
      <c r="R70" s="26"/>
      <c r="S70" s="26"/>
      <c r="T70" s="26">
        <f t="shared" ref="T70:T133" si="3">+SUM(Q70:S70)</f>
        <v>0</v>
      </c>
      <c r="U70" s="21"/>
      <c r="V70" s="21"/>
      <c r="W70" s="21"/>
      <c r="X70" s="29"/>
      <c r="Y70" s="29"/>
      <c r="Z70" s="21"/>
      <c r="AA70" s="21"/>
      <c r="AB70" s="21"/>
      <c r="AC70" s="21"/>
    </row>
    <row r="71" spans="1:29">
      <c r="A71" s="21"/>
      <c r="B71" s="21" t="e">
        <f>+VLOOKUP(A71,'liste écoles'!A:D,2,0)</f>
        <v>#N/A</v>
      </c>
      <c r="C71" s="21" t="e">
        <f>+VLOOKUP(A71,'liste écoles'!A:D,3,0)</f>
        <v>#N/A</v>
      </c>
      <c r="D71" s="21" t="e">
        <f>+VLOOKUP(A71,'liste écoles'!A:D,4,0)</f>
        <v>#N/A</v>
      </c>
      <c r="E71" s="21">
        <v>67</v>
      </c>
      <c r="F71" s="21"/>
      <c r="G71" s="21"/>
      <c r="H71" s="21"/>
      <c r="I71" s="21"/>
      <c r="J71" s="21"/>
      <c r="K71" s="21"/>
      <c r="L71" s="21"/>
      <c r="M71" s="21"/>
      <c r="N71" s="21"/>
      <c r="O71" s="22" t="str">
        <f t="shared" si="2"/>
        <v>/</v>
      </c>
      <c r="P71" s="21" t="e">
        <f>+VLOOKUP(O71,indices!C:G,3,0)</f>
        <v>#N/A</v>
      </c>
      <c r="Q71" s="26"/>
      <c r="R71" s="26"/>
      <c r="S71" s="26"/>
      <c r="T71" s="26">
        <f t="shared" si="3"/>
        <v>0</v>
      </c>
      <c r="U71" s="21"/>
      <c r="V71" s="21"/>
      <c r="W71" s="21"/>
      <c r="X71" s="29"/>
      <c r="Y71" s="29"/>
      <c r="Z71" s="21"/>
      <c r="AA71" s="21"/>
      <c r="AB71" s="21"/>
      <c r="AC71" s="21"/>
    </row>
    <row r="72" spans="1:29">
      <c r="A72" s="21"/>
      <c r="B72" s="21" t="e">
        <f>+VLOOKUP(A72,'liste écoles'!A:D,2,0)</f>
        <v>#N/A</v>
      </c>
      <c r="C72" s="21" t="e">
        <f>+VLOOKUP(A72,'liste écoles'!A:D,3,0)</f>
        <v>#N/A</v>
      </c>
      <c r="D72" s="21" t="e">
        <f>+VLOOKUP(A72,'liste écoles'!A:D,4,0)</f>
        <v>#N/A</v>
      </c>
      <c r="E72" s="21">
        <v>68</v>
      </c>
      <c r="F72" s="21"/>
      <c r="G72" s="21"/>
      <c r="H72" s="21"/>
      <c r="I72" s="21"/>
      <c r="J72" s="21"/>
      <c r="K72" s="21"/>
      <c r="L72" s="21"/>
      <c r="M72" s="21"/>
      <c r="N72" s="21"/>
      <c r="O72" s="22" t="str">
        <f t="shared" si="2"/>
        <v>/</v>
      </c>
      <c r="P72" s="21" t="e">
        <f>+VLOOKUP(O72,indices!C:G,3,0)</f>
        <v>#N/A</v>
      </c>
      <c r="Q72" s="26"/>
      <c r="R72" s="26"/>
      <c r="S72" s="26"/>
      <c r="T72" s="26">
        <f t="shared" si="3"/>
        <v>0</v>
      </c>
      <c r="U72" s="21"/>
      <c r="V72" s="21"/>
      <c r="W72" s="21"/>
      <c r="X72" s="29"/>
      <c r="Y72" s="29"/>
      <c r="Z72" s="21"/>
      <c r="AA72" s="21"/>
      <c r="AB72" s="21"/>
      <c r="AC72" s="21"/>
    </row>
    <row r="73" spans="1:29">
      <c r="A73" s="21"/>
      <c r="B73" s="21" t="e">
        <f>+VLOOKUP(A73,'liste écoles'!A:D,2,0)</f>
        <v>#N/A</v>
      </c>
      <c r="C73" s="21" t="e">
        <f>+VLOOKUP(A73,'liste écoles'!A:D,3,0)</f>
        <v>#N/A</v>
      </c>
      <c r="D73" s="21" t="e">
        <f>+VLOOKUP(A73,'liste écoles'!A:D,4,0)</f>
        <v>#N/A</v>
      </c>
      <c r="E73" s="21">
        <v>69</v>
      </c>
      <c r="F73" s="21"/>
      <c r="G73" s="21"/>
      <c r="H73" s="21"/>
      <c r="I73" s="21"/>
      <c r="J73" s="21"/>
      <c r="K73" s="21"/>
      <c r="L73" s="21"/>
      <c r="M73" s="21"/>
      <c r="N73" s="21"/>
      <c r="O73" s="22" t="str">
        <f t="shared" si="2"/>
        <v>/</v>
      </c>
      <c r="P73" s="21" t="e">
        <f>+VLOOKUP(O73,indices!C:G,3,0)</f>
        <v>#N/A</v>
      </c>
      <c r="Q73" s="26"/>
      <c r="R73" s="26"/>
      <c r="S73" s="26"/>
      <c r="T73" s="26">
        <f t="shared" si="3"/>
        <v>0</v>
      </c>
      <c r="U73" s="21"/>
      <c r="V73" s="21"/>
      <c r="W73" s="21"/>
      <c r="X73" s="29"/>
      <c r="Y73" s="29"/>
      <c r="Z73" s="21"/>
      <c r="AA73" s="21"/>
      <c r="AB73" s="21"/>
      <c r="AC73" s="21"/>
    </row>
    <row r="74" spans="1:29">
      <c r="A74" s="21"/>
      <c r="B74" s="21" t="e">
        <f>+VLOOKUP(A74,'liste écoles'!A:D,2,0)</f>
        <v>#N/A</v>
      </c>
      <c r="C74" s="21" t="e">
        <f>+VLOOKUP(A74,'liste écoles'!A:D,3,0)</f>
        <v>#N/A</v>
      </c>
      <c r="D74" s="21" t="e">
        <f>+VLOOKUP(A74,'liste écoles'!A:D,4,0)</f>
        <v>#N/A</v>
      </c>
      <c r="E74" s="21">
        <v>70</v>
      </c>
      <c r="F74" s="21"/>
      <c r="G74" s="21"/>
      <c r="H74" s="21"/>
      <c r="I74" s="21"/>
      <c r="J74" s="21"/>
      <c r="K74" s="21"/>
      <c r="L74" s="21"/>
      <c r="M74" s="21"/>
      <c r="N74" s="21"/>
      <c r="O74" s="22" t="str">
        <f t="shared" si="2"/>
        <v>/</v>
      </c>
      <c r="P74" s="21" t="e">
        <f>+VLOOKUP(O74,indices!C:G,3,0)</f>
        <v>#N/A</v>
      </c>
      <c r="Q74" s="26"/>
      <c r="R74" s="26"/>
      <c r="S74" s="26"/>
      <c r="T74" s="26">
        <f t="shared" si="3"/>
        <v>0</v>
      </c>
      <c r="U74" s="21"/>
      <c r="V74" s="21"/>
      <c r="W74" s="21"/>
      <c r="X74" s="29"/>
      <c r="Y74" s="29"/>
      <c r="Z74" s="21"/>
      <c r="AA74" s="21"/>
      <c r="AB74" s="21"/>
      <c r="AC74" s="21"/>
    </row>
    <row r="75" spans="1:29">
      <c r="A75" s="21"/>
      <c r="B75" s="21" t="e">
        <f>+VLOOKUP(A75,'liste écoles'!A:D,2,0)</f>
        <v>#N/A</v>
      </c>
      <c r="C75" s="21" t="e">
        <f>+VLOOKUP(A75,'liste écoles'!A:D,3,0)</f>
        <v>#N/A</v>
      </c>
      <c r="D75" s="21" t="e">
        <f>+VLOOKUP(A75,'liste écoles'!A:D,4,0)</f>
        <v>#N/A</v>
      </c>
      <c r="E75" s="21">
        <v>71</v>
      </c>
      <c r="F75" s="21"/>
      <c r="G75" s="21"/>
      <c r="H75" s="21"/>
      <c r="I75" s="21"/>
      <c r="J75" s="21"/>
      <c r="K75" s="21"/>
      <c r="L75" s="21"/>
      <c r="M75" s="21"/>
      <c r="N75" s="21"/>
      <c r="O75" s="22" t="str">
        <f t="shared" si="2"/>
        <v>/</v>
      </c>
      <c r="P75" s="21" t="e">
        <f>+VLOOKUP(O75,indices!C:G,3,0)</f>
        <v>#N/A</v>
      </c>
      <c r="Q75" s="26"/>
      <c r="R75" s="26"/>
      <c r="S75" s="26"/>
      <c r="T75" s="26">
        <f t="shared" si="3"/>
        <v>0</v>
      </c>
      <c r="U75" s="21"/>
      <c r="V75" s="21"/>
      <c r="W75" s="21"/>
      <c r="X75" s="29"/>
      <c r="Y75" s="29"/>
      <c r="Z75" s="21"/>
      <c r="AA75" s="21"/>
      <c r="AB75" s="21"/>
      <c r="AC75" s="21"/>
    </row>
    <row r="76" spans="1:29">
      <c r="A76" s="21"/>
      <c r="B76" s="21" t="e">
        <f>+VLOOKUP(A76,'liste écoles'!A:D,2,0)</f>
        <v>#N/A</v>
      </c>
      <c r="C76" s="21" t="e">
        <f>+VLOOKUP(A76,'liste écoles'!A:D,3,0)</f>
        <v>#N/A</v>
      </c>
      <c r="D76" s="21" t="e">
        <f>+VLOOKUP(A76,'liste écoles'!A:D,4,0)</f>
        <v>#N/A</v>
      </c>
      <c r="E76" s="21">
        <v>72</v>
      </c>
      <c r="F76" s="21"/>
      <c r="G76" s="21"/>
      <c r="H76" s="21"/>
      <c r="I76" s="21"/>
      <c r="J76" s="21"/>
      <c r="K76" s="21"/>
      <c r="L76" s="21"/>
      <c r="M76" s="21"/>
      <c r="N76" s="21"/>
      <c r="O76" s="22" t="str">
        <f t="shared" si="2"/>
        <v>/</v>
      </c>
      <c r="P76" s="21" t="e">
        <f>+VLOOKUP(O76,indices!C:G,3,0)</f>
        <v>#N/A</v>
      </c>
      <c r="Q76" s="26"/>
      <c r="R76" s="26"/>
      <c r="S76" s="26"/>
      <c r="T76" s="26">
        <f t="shared" si="3"/>
        <v>0</v>
      </c>
      <c r="U76" s="21"/>
      <c r="V76" s="21"/>
      <c r="W76" s="21"/>
      <c r="X76" s="29"/>
      <c r="Y76" s="29"/>
      <c r="Z76" s="21"/>
      <c r="AA76" s="21"/>
      <c r="AB76" s="21"/>
      <c r="AC76" s="21"/>
    </row>
    <row r="77" spans="1:29">
      <c r="A77" s="21"/>
      <c r="B77" s="21" t="e">
        <f>+VLOOKUP(A77,'liste écoles'!A:D,2,0)</f>
        <v>#N/A</v>
      </c>
      <c r="C77" s="21" t="e">
        <f>+VLOOKUP(A77,'liste écoles'!A:D,3,0)</f>
        <v>#N/A</v>
      </c>
      <c r="D77" s="21" t="e">
        <f>+VLOOKUP(A77,'liste écoles'!A:D,4,0)</f>
        <v>#N/A</v>
      </c>
      <c r="E77" s="21">
        <v>73</v>
      </c>
      <c r="F77" s="21"/>
      <c r="G77" s="21"/>
      <c r="H77" s="21"/>
      <c r="I77" s="21"/>
      <c r="J77" s="21"/>
      <c r="K77" s="21"/>
      <c r="L77" s="21"/>
      <c r="M77" s="21"/>
      <c r="N77" s="21"/>
      <c r="O77" s="22" t="str">
        <f t="shared" si="2"/>
        <v>/</v>
      </c>
      <c r="P77" s="21" t="e">
        <f>+VLOOKUP(O77,indices!C:G,3,0)</f>
        <v>#N/A</v>
      </c>
      <c r="Q77" s="26"/>
      <c r="R77" s="26"/>
      <c r="S77" s="26"/>
      <c r="T77" s="26">
        <f t="shared" si="3"/>
        <v>0</v>
      </c>
      <c r="U77" s="21"/>
      <c r="V77" s="21"/>
      <c r="W77" s="21"/>
      <c r="X77" s="29"/>
      <c r="Y77" s="29"/>
      <c r="Z77" s="21"/>
      <c r="AA77" s="21"/>
      <c r="AB77" s="21"/>
      <c r="AC77" s="21"/>
    </row>
    <row r="78" spans="1:29">
      <c r="A78" s="21"/>
      <c r="B78" s="21" t="e">
        <f>+VLOOKUP(A78,'liste écoles'!A:D,2,0)</f>
        <v>#N/A</v>
      </c>
      <c r="C78" s="21" t="e">
        <f>+VLOOKUP(A78,'liste écoles'!A:D,3,0)</f>
        <v>#N/A</v>
      </c>
      <c r="D78" s="21" t="e">
        <f>+VLOOKUP(A78,'liste écoles'!A:D,4,0)</f>
        <v>#N/A</v>
      </c>
      <c r="E78" s="21">
        <v>74</v>
      </c>
      <c r="F78" s="21"/>
      <c r="G78" s="21"/>
      <c r="H78" s="21"/>
      <c r="I78" s="21"/>
      <c r="J78" s="21"/>
      <c r="K78" s="21"/>
      <c r="L78" s="21"/>
      <c r="M78" s="21"/>
      <c r="N78" s="21"/>
      <c r="O78" s="22" t="str">
        <f t="shared" si="2"/>
        <v>/</v>
      </c>
      <c r="P78" s="21" t="e">
        <f>+VLOOKUP(O78,indices!C:G,3,0)</f>
        <v>#N/A</v>
      </c>
      <c r="Q78" s="26"/>
      <c r="R78" s="26"/>
      <c r="S78" s="26"/>
      <c r="T78" s="26">
        <f t="shared" si="3"/>
        <v>0</v>
      </c>
      <c r="U78" s="21"/>
      <c r="V78" s="21"/>
      <c r="W78" s="21"/>
      <c r="X78" s="29"/>
      <c r="Y78" s="29"/>
      <c r="Z78" s="21"/>
      <c r="AA78" s="21"/>
      <c r="AB78" s="21"/>
      <c r="AC78" s="21"/>
    </row>
    <row r="79" spans="1:29">
      <c r="A79" s="21"/>
      <c r="B79" s="21" t="e">
        <f>+VLOOKUP(A79,'liste écoles'!A:D,2,0)</f>
        <v>#N/A</v>
      </c>
      <c r="C79" s="21" t="e">
        <f>+VLOOKUP(A79,'liste écoles'!A:D,3,0)</f>
        <v>#N/A</v>
      </c>
      <c r="D79" s="21" t="e">
        <f>+VLOOKUP(A79,'liste écoles'!A:D,4,0)</f>
        <v>#N/A</v>
      </c>
      <c r="E79" s="21">
        <v>75</v>
      </c>
      <c r="F79" s="21"/>
      <c r="G79" s="21"/>
      <c r="H79" s="21"/>
      <c r="I79" s="21"/>
      <c r="J79" s="21"/>
      <c r="K79" s="21"/>
      <c r="L79" s="21"/>
      <c r="M79" s="21"/>
      <c r="N79" s="21"/>
      <c r="O79" s="22" t="str">
        <f t="shared" si="2"/>
        <v>/</v>
      </c>
      <c r="P79" s="21" t="e">
        <f>+VLOOKUP(O79,indices!C:G,3,0)</f>
        <v>#N/A</v>
      </c>
      <c r="Q79" s="26"/>
      <c r="R79" s="26"/>
      <c r="S79" s="26"/>
      <c r="T79" s="26">
        <f t="shared" si="3"/>
        <v>0</v>
      </c>
      <c r="U79" s="21"/>
      <c r="V79" s="21"/>
      <c r="W79" s="21"/>
      <c r="X79" s="29"/>
      <c r="Y79" s="29"/>
      <c r="Z79" s="21"/>
      <c r="AA79" s="21"/>
      <c r="AB79" s="21"/>
      <c r="AC79" s="21"/>
    </row>
    <row r="80" spans="1:29">
      <c r="A80" s="21"/>
      <c r="B80" s="21" t="e">
        <f>+VLOOKUP(A80,'liste écoles'!A:D,2,0)</f>
        <v>#N/A</v>
      </c>
      <c r="C80" s="21" t="e">
        <f>+VLOOKUP(A80,'liste écoles'!A:D,3,0)</f>
        <v>#N/A</v>
      </c>
      <c r="D80" s="21" t="e">
        <f>+VLOOKUP(A80,'liste écoles'!A:D,4,0)</f>
        <v>#N/A</v>
      </c>
      <c r="E80" s="21">
        <v>76</v>
      </c>
      <c r="F80" s="21"/>
      <c r="G80" s="21"/>
      <c r="H80" s="21"/>
      <c r="I80" s="21"/>
      <c r="J80" s="21"/>
      <c r="K80" s="21"/>
      <c r="L80" s="21"/>
      <c r="M80" s="21"/>
      <c r="N80" s="21"/>
      <c r="O80" s="22" t="str">
        <f t="shared" si="2"/>
        <v>/</v>
      </c>
      <c r="P80" s="21" t="e">
        <f>+VLOOKUP(O80,indices!C:G,3,0)</f>
        <v>#N/A</v>
      </c>
      <c r="Q80" s="26"/>
      <c r="R80" s="26"/>
      <c r="S80" s="26"/>
      <c r="T80" s="26">
        <f t="shared" si="3"/>
        <v>0</v>
      </c>
      <c r="U80" s="21"/>
      <c r="V80" s="21"/>
      <c r="W80" s="21"/>
      <c r="X80" s="29"/>
      <c r="Y80" s="29"/>
      <c r="Z80" s="21"/>
      <c r="AA80" s="21"/>
      <c r="AB80" s="21"/>
      <c r="AC80" s="21"/>
    </row>
    <row r="81" spans="1:29">
      <c r="A81" s="21"/>
      <c r="B81" s="21" t="e">
        <f>+VLOOKUP(A81,'liste écoles'!A:D,2,0)</f>
        <v>#N/A</v>
      </c>
      <c r="C81" s="21" t="e">
        <f>+VLOOKUP(A81,'liste écoles'!A:D,3,0)</f>
        <v>#N/A</v>
      </c>
      <c r="D81" s="21" t="e">
        <f>+VLOOKUP(A81,'liste écoles'!A:D,4,0)</f>
        <v>#N/A</v>
      </c>
      <c r="E81" s="21">
        <v>77</v>
      </c>
      <c r="F81" s="21"/>
      <c r="G81" s="21"/>
      <c r="H81" s="21"/>
      <c r="I81" s="21"/>
      <c r="J81" s="21"/>
      <c r="K81" s="21"/>
      <c r="L81" s="21"/>
      <c r="M81" s="21"/>
      <c r="N81" s="21"/>
      <c r="O81" s="22" t="str">
        <f t="shared" si="2"/>
        <v>/</v>
      </c>
      <c r="P81" s="21" t="e">
        <f>+VLOOKUP(O81,indices!C:G,3,0)</f>
        <v>#N/A</v>
      </c>
      <c r="Q81" s="26"/>
      <c r="R81" s="26"/>
      <c r="S81" s="26"/>
      <c r="T81" s="26">
        <f t="shared" si="3"/>
        <v>0</v>
      </c>
      <c r="U81" s="21"/>
      <c r="V81" s="21"/>
      <c r="W81" s="21"/>
      <c r="X81" s="29"/>
      <c r="Y81" s="29"/>
      <c r="Z81" s="21"/>
      <c r="AA81" s="21"/>
      <c r="AB81" s="21"/>
      <c r="AC81" s="21"/>
    </row>
    <row r="82" spans="1:29">
      <c r="A82" s="21"/>
      <c r="B82" s="21" t="e">
        <f>+VLOOKUP(A82,'liste écoles'!A:D,2,0)</f>
        <v>#N/A</v>
      </c>
      <c r="C82" s="21" t="e">
        <f>+VLOOKUP(A82,'liste écoles'!A:D,3,0)</f>
        <v>#N/A</v>
      </c>
      <c r="D82" s="21" t="e">
        <f>+VLOOKUP(A82,'liste écoles'!A:D,4,0)</f>
        <v>#N/A</v>
      </c>
      <c r="E82" s="21">
        <v>78</v>
      </c>
      <c r="F82" s="21"/>
      <c r="G82" s="21"/>
      <c r="H82" s="21"/>
      <c r="I82" s="21"/>
      <c r="J82" s="21"/>
      <c r="K82" s="21"/>
      <c r="L82" s="21"/>
      <c r="M82" s="21"/>
      <c r="N82" s="21"/>
      <c r="O82" s="22" t="str">
        <f t="shared" si="2"/>
        <v>/</v>
      </c>
      <c r="P82" s="21" t="e">
        <f>+VLOOKUP(O82,indices!C:G,3,0)</f>
        <v>#N/A</v>
      </c>
      <c r="Q82" s="26"/>
      <c r="R82" s="26"/>
      <c r="S82" s="26"/>
      <c r="T82" s="26">
        <f t="shared" si="3"/>
        <v>0</v>
      </c>
      <c r="U82" s="21"/>
      <c r="V82" s="21"/>
      <c r="W82" s="21"/>
      <c r="X82" s="29"/>
      <c r="Y82" s="29"/>
      <c r="Z82" s="21"/>
      <c r="AA82" s="21"/>
      <c r="AB82" s="21"/>
      <c r="AC82" s="21"/>
    </row>
    <row r="83" spans="1:29">
      <c r="A83" s="21"/>
      <c r="B83" s="21" t="e">
        <f>+VLOOKUP(A83,'liste écoles'!A:D,2,0)</f>
        <v>#N/A</v>
      </c>
      <c r="C83" s="21" t="e">
        <f>+VLOOKUP(A83,'liste écoles'!A:D,3,0)</f>
        <v>#N/A</v>
      </c>
      <c r="D83" s="21" t="e">
        <f>+VLOOKUP(A83,'liste écoles'!A:D,4,0)</f>
        <v>#N/A</v>
      </c>
      <c r="E83" s="21">
        <v>79</v>
      </c>
      <c r="F83" s="21"/>
      <c r="G83" s="21"/>
      <c r="H83" s="21"/>
      <c r="I83" s="21"/>
      <c r="J83" s="21"/>
      <c r="K83" s="21"/>
      <c r="L83" s="21"/>
      <c r="M83" s="21"/>
      <c r="N83" s="21"/>
      <c r="O83" s="22" t="str">
        <f t="shared" si="2"/>
        <v>/</v>
      </c>
      <c r="P83" s="21" t="e">
        <f>+VLOOKUP(O83,indices!C:G,3,0)</f>
        <v>#N/A</v>
      </c>
      <c r="Q83" s="26"/>
      <c r="R83" s="26"/>
      <c r="S83" s="26"/>
      <c r="T83" s="26">
        <f t="shared" si="3"/>
        <v>0</v>
      </c>
      <c r="U83" s="21"/>
      <c r="V83" s="21"/>
      <c r="W83" s="21"/>
      <c r="X83" s="29"/>
      <c r="Y83" s="29"/>
      <c r="Z83" s="21"/>
      <c r="AA83" s="21"/>
      <c r="AB83" s="21"/>
      <c r="AC83" s="21"/>
    </row>
    <row r="84" spans="1:29">
      <c r="A84" s="21"/>
      <c r="B84" s="21" t="e">
        <f>+VLOOKUP(A84,'liste écoles'!A:D,2,0)</f>
        <v>#N/A</v>
      </c>
      <c r="C84" s="21" t="e">
        <f>+VLOOKUP(A84,'liste écoles'!A:D,3,0)</f>
        <v>#N/A</v>
      </c>
      <c r="D84" s="21" t="e">
        <f>+VLOOKUP(A84,'liste écoles'!A:D,4,0)</f>
        <v>#N/A</v>
      </c>
      <c r="E84" s="21">
        <v>80</v>
      </c>
      <c r="F84" s="21"/>
      <c r="G84" s="21"/>
      <c r="H84" s="21"/>
      <c r="I84" s="21"/>
      <c r="J84" s="21"/>
      <c r="K84" s="21"/>
      <c r="L84" s="21"/>
      <c r="M84" s="21"/>
      <c r="N84" s="21"/>
      <c r="O84" s="22" t="str">
        <f t="shared" si="2"/>
        <v>/</v>
      </c>
      <c r="P84" s="21" t="e">
        <f>+VLOOKUP(O84,indices!C:G,3,0)</f>
        <v>#N/A</v>
      </c>
      <c r="Q84" s="26"/>
      <c r="R84" s="26"/>
      <c r="S84" s="26"/>
      <c r="T84" s="26">
        <f t="shared" si="3"/>
        <v>0</v>
      </c>
      <c r="U84" s="21"/>
      <c r="V84" s="21"/>
      <c r="W84" s="21"/>
      <c r="X84" s="29"/>
      <c r="Y84" s="29"/>
      <c r="Z84" s="21"/>
      <c r="AA84" s="21"/>
      <c r="AB84" s="21"/>
      <c r="AC84" s="21"/>
    </row>
    <row r="85" spans="1:29">
      <c r="A85" s="21"/>
      <c r="B85" s="21" t="e">
        <f>+VLOOKUP(A85,'liste écoles'!A:D,2,0)</f>
        <v>#N/A</v>
      </c>
      <c r="C85" s="21" t="e">
        <f>+VLOOKUP(A85,'liste écoles'!A:D,3,0)</f>
        <v>#N/A</v>
      </c>
      <c r="D85" s="21" t="e">
        <f>+VLOOKUP(A85,'liste écoles'!A:D,4,0)</f>
        <v>#N/A</v>
      </c>
      <c r="E85" s="21">
        <v>81</v>
      </c>
      <c r="F85" s="21"/>
      <c r="G85" s="21"/>
      <c r="H85" s="21"/>
      <c r="I85" s="21"/>
      <c r="J85" s="21"/>
      <c r="K85" s="21"/>
      <c r="L85" s="21"/>
      <c r="M85" s="21"/>
      <c r="N85" s="21"/>
      <c r="O85" s="22" t="str">
        <f t="shared" si="2"/>
        <v>/</v>
      </c>
      <c r="P85" s="21" t="e">
        <f>+VLOOKUP(O85,indices!C:G,3,0)</f>
        <v>#N/A</v>
      </c>
      <c r="Q85" s="26"/>
      <c r="R85" s="26"/>
      <c r="S85" s="26"/>
      <c r="T85" s="26">
        <f t="shared" si="3"/>
        <v>0</v>
      </c>
      <c r="U85" s="21"/>
      <c r="V85" s="21"/>
      <c r="W85" s="21"/>
      <c r="X85" s="29"/>
      <c r="Y85" s="29"/>
      <c r="Z85" s="21"/>
      <c r="AA85" s="21"/>
      <c r="AB85" s="21"/>
      <c r="AC85" s="21"/>
    </row>
    <row r="86" spans="1:29">
      <c r="A86" s="21"/>
      <c r="B86" s="21" t="e">
        <f>+VLOOKUP(A86,'liste écoles'!A:D,2,0)</f>
        <v>#N/A</v>
      </c>
      <c r="C86" s="21" t="e">
        <f>+VLOOKUP(A86,'liste écoles'!A:D,3,0)</f>
        <v>#N/A</v>
      </c>
      <c r="D86" s="21" t="e">
        <f>+VLOOKUP(A86,'liste écoles'!A:D,4,0)</f>
        <v>#N/A</v>
      </c>
      <c r="E86" s="21">
        <v>82</v>
      </c>
      <c r="F86" s="21"/>
      <c r="G86" s="21"/>
      <c r="H86" s="21"/>
      <c r="I86" s="21"/>
      <c r="J86" s="21"/>
      <c r="K86" s="21"/>
      <c r="L86" s="21"/>
      <c r="M86" s="21"/>
      <c r="N86" s="21"/>
      <c r="O86" s="22" t="str">
        <f t="shared" si="2"/>
        <v>/</v>
      </c>
      <c r="P86" s="21" t="e">
        <f>+VLOOKUP(O86,indices!C:G,3,0)</f>
        <v>#N/A</v>
      </c>
      <c r="Q86" s="26"/>
      <c r="R86" s="26"/>
      <c r="S86" s="26"/>
      <c r="T86" s="26">
        <f t="shared" si="3"/>
        <v>0</v>
      </c>
      <c r="U86" s="21"/>
      <c r="V86" s="21"/>
      <c r="W86" s="21"/>
      <c r="X86" s="29"/>
      <c r="Y86" s="29"/>
      <c r="Z86" s="21"/>
      <c r="AA86" s="21"/>
      <c r="AB86" s="21"/>
      <c r="AC86" s="21"/>
    </row>
    <row r="87" spans="1:29">
      <c r="A87" s="21"/>
      <c r="B87" s="21" t="e">
        <f>+VLOOKUP(A87,'liste écoles'!A:D,2,0)</f>
        <v>#N/A</v>
      </c>
      <c r="C87" s="21" t="e">
        <f>+VLOOKUP(A87,'liste écoles'!A:D,3,0)</f>
        <v>#N/A</v>
      </c>
      <c r="D87" s="21" t="e">
        <f>+VLOOKUP(A87,'liste écoles'!A:D,4,0)</f>
        <v>#N/A</v>
      </c>
      <c r="E87" s="21">
        <v>83</v>
      </c>
      <c r="F87" s="21"/>
      <c r="G87" s="21"/>
      <c r="H87" s="21"/>
      <c r="I87" s="21"/>
      <c r="J87" s="21"/>
      <c r="K87" s="21"/>
      <c r="L87" s="21"/>
      <c r="M87" s="21"/>
      <c r="N87" s="21"/>
      <c r="O87" s="22" t="str">
        <f t="shared" si="2"/>
        <v>/</v>
      </c>
      <c r="P87" s="21" t="e">
        <f>+VLOOKUP(O87,indices!C:G,3,0)</f>
        <v>#N/A</v>
      </c>
      <c r="Q87" s="26"/>
      <c r="R87" s="26"/>
      <c r="S87" s="26"/>
      <c r="T87" s="26">
        <f t="shared" si="3"/>
        <v>0</v>
      </c>
      <c r="U87" s="21"/>
      <c r="V87" s="21"/>
      <c r="W87" s="21"/>
      <c r="X87" s="29"/>
      <c r="Y87" s="29"/>
      <c r="Z87" s="21"/>
      <c r="AA87" s="21"/>
      <c r="AB87" s="21"/>
      <c r="AC87" s="21"/>
    </row>
    <row r="88" spans="1:29">
      <c r="A88" s="21"/>
      <c r="B88" s="21" t="e">
        <f>+VLOOKUP(A88,'liste écoles'!A:D,2,0)</f>
        <v>#N/A</v>
      </c>
      <c r="C88" s="21" t="e">
        <f>+VLOOKUP(A88,'liste écoles'!A:D,3,0)</f>
        <v>#N/A</v>
      </c>
      <c r="D88" s="21" t="e">
        <f>+VLOOKUP(A88,'liste écoles'!A:D,4,0)</f>
        <v>#N/A</v>
      </c>
      <c r="E88" s="21">
        <v>84</v>
      </c>
      <c r="F88" s="21"/>
      <c r="G88" s="21"/>
      <c r="H88" s="21"/>
      <c r="I88" s="21"/>
      <c r="J88" s="21"/>
      <c r="K88" s="21"/>
      <c r="L88" s="21"/>
      <c r="M88" s="21"/>
      <c r="N88" s="21"/>
      <c r="O88" s="22" t="str">
        <f t="shared" si="2"/>
        <v>/</v>
      </c>
      <c r="P88" s="21" t="e">
        <f>+VLOOKUP(O88,indices!C:G,3,0)</f>
        <v>#N/A</v>
      </c>
      <c r="Q88" s="26"/>
      <c r="R88" s="26"/>
      <c r="S88" s="26"/>
      <c r="T88" s="26">
        <f t="shared" si="3"/>
        <v>0</v>
      </c>
      <c r="U88" s="21"/>
      <c r="V88" s="21"/>
      <c r="W88" s="21"/>
      <c r="X88" s="29"/>
      <c r="Y88" s="29"/>
      <c r="Z88" s="21"/>
      <c r="AA88" s="21"/>
      <c r="AB88" s="21"/>
      <c r="AC88" s="21"/>
    </row>
    <row r="89" spans="1:29">
      <c r="A89" s="21"/>
      <c r="B89" s="21" t="e">
        <f>+VLOOKUP(A89,'liste écoles'!A:D,2,0)</f>
        <v>#N/A</v>
      </c>
      <c r="C89" s="21" t="e">
        <f>+VLOOKUP(A89,'liste écoles'!A:D,3,0)</f>
        <v>#N/A</v>
      </c>
      <c r="D89" s="21" t="e">
        <f>+VLOOKUP(A89,'liste écoles'!A:D,4,0)</f>
        <v>#N/A</v>
      </c>
      <c r="E89" s="21">
        <v>85</v>
      </c>
      <c r="F89" s="21"/>
      <c r="G89" s="21"/>
      <c r="H89" s="21"/>
      <c r="I89" s="21"/>
      <c r="J89" s="21"/>
      <c r="K89" s="21"/>
      <c r="L89" s="21"/>
      <c r="M89" s="21"/>
      <c r="N89" s="21"/>
      <c r="O89" s="22" t="str">
        <f t="shared" si="2"/>
        <v>/</v>
      </c>
      <c r="P89" s="21" t="e">
        <f>+VLOOKUP(O89,indices!C:G,3,0)</f>
        <v>#N/A</v>
      </c>
      <c r="Q89" s="26"/>
      <c r="R89" s="26"/>
      <c r="S89" s="26"/>
      <c r="T89" s="26">
        <f t="shared" si="3"/>
        <v>0</v>
      </c>
      <c r="U89" s="21"/>
      <c r="V89" s="21"/>
      <c r="W89" s="21"/>
      <c r="X89" s="29"/>
      <c r="Y89" s="29"/>
      <c r="Z89" s="21"/>
      <c r="AA89" s="21"/>
      <c r="AB89" s="21"/>
      <c r="AC89" s="21"/>
    </row>
    <row r="90" spans="1:29">
      <c r="A90" s="21"/>
      <c r="B90" s="21" t="e">
        <f>+VLOOKUP(A90,'liste écoles'!A:D,2,0)</f>
        <v>#N/A</v>
      </c>
      <c r="C90" s="21" t="e">
        <f>+VLOOKUP(A90,'liste écoles'!A:D,3,0)</f>
        <v>#N/A</v>
      </c>
      <c r="D90" s="21" t="e">
        <f>+VLOOKUP(A90,'liste écoles'!A:D,4,0)</f>
        <v>#N/A</v>
      </c>
      <c r="E90" s="21">
        <v>86</v>
      </c>
      <c r="F90" s="21"/>
      <c r="G90" s="21"/>
      <c r="H90" s="21"/>
      <c r="I90" s="21"/>
      <c r="J90" s="21"/>
      <c r="K90" s="21"/>
      <c r="L90" s="21"/>
      <c r="M90" s="21"/>
      <c r="N90" s="21"/>
      <c r="O90" s="22" t="str">
        <f t="shared" si="2"/>
        <v>/</v>
      </c>
      <c r="P90" s="21" t="e">
        <f>+VLOOKUP(O90,indices!C:G,3,0)</f>
        <v>#N/A</v>
      </c>
      <c r="Q90" s="26"/>
      <c r="R90" s="26"/>
      <c r="S90" s="26"/>
      <c r="T90" s="26">
        <f t="shared" si="3"/>
        <v>0</v>
      </c>
      <c r="U90" s="21"/>
      <c r="V90" s="21"/>
      <c r="W90" s="21"/>
      <c r="X90" s="29"/>
      <c r="Y90" s="29"/>
      <c r="Z90" s="21"/>
      <c r="AA90" s="21"/>
      <c r="AB90" s="21"/>
      <c r="AC90" s="21"/>
    </row>
    <row r="91" spans="1:29">
      <c r="A91" s="21"/>
      <c r="B91" s="21" t="e">
        <f>+VLOOKUP(A91,'liste écoles'!A:D,2,0)</f>
        <v>#N/A</v>
      </c>
      <c r="C91" s="21" t="e">
        <f>+VLOOKUP(A91,'liste écoles'!A:D,3,0)</f>
        <v>#N/A</v>
      </c>
      <c r="D91" s="21" t="e">
        <f>+VLOOKUP(A91,'liste écoles'!A:D,4,0)</f>
        <v>#N/A</v>
      </c>
      <c r="E91" s="21">
        <v>87</v>
      </c>
      <c r="F91" s="21"/>
      <c r="G91" s="21"/>
      <c r="H91" s="21"/>
      <c r="I91" s="21"/>
      <c r="J91" s="21"/>
      <c r="K91" s="21"/>
      <c r="L91" s="21"/>
      <c r="M91" s="21"/>
      <c r="N91" s="21"/>
      <c r="O91" s="22" t="str">
        <f t="shared" si="2"/>
        <v>/</v>
      </c>
      <c r="P91" s="21" t="e">
        <f>+VLOOKUP(O91,indices!C:G,3,0)</f>
        <v>#N/A</v>
      </c>
      <c r="Q91" s="26"/>
      <c r="R91" s="26"/>
      <c r="S91" s="26"/>
      <c r="T91" s="26">
        <f t="shared" si="3"/>
        <v>0</v>
      </c>
      <c r="U91" s="21"/>
      <c r="V91" s="21"/>
      <c r="W91" s="21"/>
      <c r="X91" s="29"/>
      <c r="Y91" s="29"/>
      <c r="Z91" s="21"/>
      <c r="AA91" s="21"/>
      <c r="AB91" s="21"/>
      <c r="AC91" s="21"/>
    </row>
    <row r="92" spans="1:29">
      <c r="A92" s="21"/>
      <c r="B92" s="21" t="e">
        <f>+VLOOKUP(A92,'liste écoles'!A:D,2,0)</f>
        <v>#N/A</v>
      </c>
      <c r="C92" s="21" t="e">
        <f>+VLOOKUP(A92,'liste écoles'!A:D,3,0)</f>
        <v>#N/A</v>
      </c>
      <c r="D92" s="21" t="e">
        <f>+VLOOKUP(A92,'liste écoles'!A:D,4,0)</f>
        <v>#N/A</v>
      </c>
      <c r="E92" s="21">
        <v>88</v>
      </c>
      <c r="F92" s="21"/>
      <c r="G92" s="21"/>
      <c r="H92" s="21"/>
      <c r="I92" s="21"/>
      <c r="J92" s="21"/>
      <c r="K92" s="21"/>
      <c r="L92" s="21"/>
      <c r="M92" s="21"/>
      <c r="N92" s="21"/>
      <c r="O92" s="22" t="str">
        <f t="shared" si="2"/>
        <v>/</v>
      </c>
      <c r="P92" s="21" t="e">
        <f>+VLOOKUP(O92,indices!C:G,3,0)</f>
        <v>#N/A</v>
      </c>
      <c r="Q92" s="26"/>
      <c r="R92" s="26"/>
      <c r="S92" s="26"/>
      <c r="T92" s="26">
        <f t="shared" si="3"/>
        <v>0</v>
      </c>
      <c r="U92" s="21"/>
      <c r="V92" s="21"/>
      <c r="W92" s="21"/>
      <c r="X92" s="29"/>
      <c r="Y92" s="29"/>
      <c r="Z92" s="21"/>
      <c r="AA92" s="21"/>
      <c r="AB92" s="21"/>
      <c r="AC92" s="21"/>
    </row>
    <row r="93" spans="1:29">
      <c r="A93" s="21"/>
      <c r="B93" s="21" t="e">
        <f>+VLOOKUP(A93,'liste écoles'!A:D,2,0)</f>
        <v>#N/A</v>
      </c>
      <c r="C93" s="21" t="e">
        <f>+VLOOKUP(A93,'liste écoles'!A:D,3,0)</f>
        <v>#N/A</v>
      </c>
      <c r="D93" s="21" t="e">
        <f>+VLOOKUP(A93,'liste écoles'!A:D,4,0)</f>
        <v>#N/A</v>
      </c>
      <c r="E93" s="21">
        <v>89</v>
      </c>
      <c r="F93" s="21"/>
      <c r="G93" s="21"/>
      <c r="H93" s="21"/>
      <c r="I93" s="21"/>
      <c r="J93" s="21"/>
      <c r="K93" s="21"/>
      <c r="L93" s="21"/>
      <c r="M93" s="21"/>
      <c r="N93" s="21"/>
      <c r="O93" s="22" t="str">
        <f t="shared" si="2"/>
        <v>/</v>
      </c>
      <c r="P93" s="21" t="e">
        <f>+VLOOKUP(O93,indices!C:G,3,0)</f>
        <v>#N/A</v>
      </c>
      <c r="Q93" s="26"/>
      <c r="R93" s="26"/>
      <c r="S93" s="26"/>
      <c r="T93" s="26">
        <f t="shared" si="3"/>
        <v>0</v>
      </c>
      <c r="U93" s="21"/>
      <c r="V93" s="21"/>
      <c r="W93" s="21"/>
      <c r="X93" s="29"/>
      <c r="Y93" s="29"/>
      <c r="Z93" s="21"/>
      <c r="AA93" s="21"/>
      <c r="AB93" s="21"/>
      <c r="AC93" s="21"/>
    </row>
    <row r="94" spans="1:29">
      <c r="A94" s="21"/>
      <c r="B94" s="21" t="e">
        <f>+VLOOKUP(A94,'liste écoles'!A:D,2,0)</f>
        <v>#N/A</v>
      </c>
      <c r="C94" s="21" t="e">
        <f>+VLOOKUP(A94,'liste écoles'!A:D,3,0)</f>
        <v>#N/A</v>
      </c>
      <c r="D94" s="21" t="e">
        <f>+VLOOKUP(A94,'liste écoles'!A:D,4,0)</f>
        <v>#N/A</v>
      </c>
      <c r="E94" s="21">
        <v>90</v>
      </c>
      <c r="F94" s="21"/>
      <c r="G94" s="21"/>
      <c r="H94" s="21"/>
      <c r="I94" s="21"/>
      <c r="J94" s="21"/>
      <c r="K94" s="21"/>
      <c r="L94" s="21"/>
      <c r="M94" s="21"/>
      <c r="N94" s="21"/>
      <c r="O94" s="22" t="str">
        <f t="shared" si="2"/>
        <v>/</v>
      </c>
      <c r="P94" s="21" t="e">
        <f>+VLOOKUP(O94,indices!C:G,3,0)</f>
        <v>#N/A</v>
      </c>
      <c r="Q94" s="26"/>
      <c r="R94" s="26"/>
      <c r="S94" s="26"/>
      <c r="T94" s="26">
        <f t="shared" si="3"/>
        <v>0</v>
      </c>
      <c r="U94" s="21"/>
      <c r="V94" s="21"/>
      <c r="W94" s="21"/>
      <c r="X94" s="29"/>
      <c r="Y94" s="29"/>
      <c r="Z94" s="21"/>
      <c r="AA94" s="21"/>
      <c r="AB94" s="21"/>
      <c r="AC94" s="21"/>
    </row>
    <row r="95" spans="1:29">
      <c r="A95" s="21"/>
      <c r="B95" s="21" t="e">
        <f>+VLOOKUP(A95,'liste écoles'!A:D,2,0)</f>
        <v>#N/A</v>
      </c>
      <c r="C95" s="21" t="e">
        <f>+VLOOKUP(A95,'liste écoles'!A:D,3,0)</f>
        <v>#N/A</v>
      </c>
      <c r="D95" s="21" t="e">
        <f>+VLOOKUP(A95,'liste écoles'!A:D,4,0)</f>
        <v>#N/A</v>
      </c>
      <c r="E95" s="21">
        <v>91</v>
      </c>
      <c r="F95" s="21"/>
      <c r="G95" s="21"/>
      <c r="H95" s="21"/>
      <c r="I95" s="21"/>
      <c r="J95" s="21"/>
      <c r="K95" s="21"/>
      <c r="L95" s="21"/>
      <c r="M95" s="21"/>
      <c r="N95" s="21"/>
      <c r="O95" s="22" t="str">
        <f t="shared" si="2"/>
        <v>/</v>
      </c>
      <c r="P95" s="21" t="e">
        <f>+VLOOKUP(O95,indices!C:G,3,0)</f>
        <v>#N/A</v>
      </c>
      <c r="Q95" s="26"/>
      <c r="R95" s="26"/>
      <c r="S95" s="26"/>
      <c r="T95" s="26">
        <f t="shared" si="3"/>
        <v>0</v>
      </c>
      <c r="U95" s="21"/>
      <c r="V95" s="21"/>
      <c r="W95" s="21"/>
      <c r="X95" s="29"/>
      <c r="Y95" s="29"/>
      <c r="Z95" s="21"/>
      <c r="AA95" s="21"/>
      <c r="AB95" s="21"/>
      <c r="AC95" s="21"/>
    </row>
    <row r="96" spans="1:29">
      <c r="A96" s="21"/>
      <c r="B96" s="21" t="e">
        <f>+VLOOKUP(A96,'liste écoles'!A:D,2,0)</f>
        <v>#N/A</v>
      </c>
      <c r="C96" s="21" t="e">
        <f>+VLOOKUP(A96,'liste écoles'!A:D,3,0)</f>
        <v>#N/A</v>
      </c>
      <c r="D96" s="21" t="e">
        <f>+VLOOKUP(A96,'liste écoles'!A:D,4,0)</f>
        <v>#N/A</v>
      </c>
      <c r="E96" s="21">
        <v>92</v>
      </c>
      <c r="F96" s="21"/>
      <c r="G96" s="21"/>
      <c r="H96" s="21"/>
      <c r="I96" s="21"/>
      <c r="J96" s="21"/>
      <c r="K96" s="21"/>
      <c r="L96" s="21"/>
      <c r="M96" s="21"/>
      <c r="N96" s="21"/>
      <c r="O96" s="22" t="str">
        <f t="shared" si="2"/>
        <v>/</v>
      </c>
      <c r="P96" s="21" t="e">
        <f>+VLOOKUP(O96,indices!C:G,3,0)</f>
        <v>#N/A</v>
      </c>
      <c r="Q96" s="26"/>
      <c r="R96" s="26"/>
      <c r="S96" s="26"/>
      <c r="T96" s="26">
        <f t="shared" si="3"/>
        <v>0</v>
      </c>
      <c r="U96" s="21"/>
      <c r="V96" s="21"/>
      <c r="W96" s="21"/>
      <c r="X96" s="29"/>
      <c r="Y96" s="29"/>
      <c r="Z96" s="21"/>
      <c r="AA96" s="21"/>
      <c r="AB96" s="21"/>
      <c r="AC96" s="21"/>
    </row>
    <row r="97" spans="1:29">
      <c r="A97" s="21"/>
      <c r="B97" s="21" t="e">
        <f>+VLOOKUP(A97,'liste écoles'!A:D,2,0)</f>
        <v>#N/A</v>
      </c>
      <c r="C97" s="21" t="e">
        <f>+VLOOKUP(A97,'liste écoles'!A:D,3,0)</f>
        <v>#N/A</v>
      </c>
      <c r="D97" s="21" t="e">
        <f>+VLOOKUP(A97,'liste écoles'!A:D,4,0)</f>
        <v>#N/A</v>
      </c>
      <c r="E97" s="21">
        <v>93</v>
      </c>
      <c r="F97" s="21"/>
      <c r="G97" s="21"/>
      <c r="H97" s="21"/>
      <c r="I97" s="21"/>
      <c r="J97" s="21"/>
      <c r="K97" s="21"/>
      <c r="L97" s="21"/>
      <c r="M97" s="21"/>
      <c r="N97" s="21"/>
      <c r="O97" s="22" t="str">
        <f t="shared" si="2"/>
        <v>/</v>
      </c>
      <c r="P97" s="21" t="e">
        <f>+VLOOKUP(O97,indices!C:G,3,0)</f>
        <v>#N/A</v>
      </c>
      <c r="Q97" s="26"/>
      <c r="R97" s="26"/>
      <c r="S97" s="26"/>
      <c r="T97" s="26">
        <f t="shared" si="3"/>
        <v>0</v>
      </c>
      <c r="U97" s="21"/>
      <c r="V97" s="21"/>
      <c r="W97" s="21"/>
      <c r="X97" s="29"/>
      <c r="Y97" s="29"/>
      <c r="Z97" s="21"/>
      <c r="AA97" s="21"/>
      <c r="AB97" s="21"/>
      <c r="AC97" s="21"/>
    </row>
    <row r="98" spans="1:29">
      <c r="A98" s="21"/>
      <c r="B98" s="21" t="e">
        <f>+VLOOKUP(A98,'liste écoles'!A:D,2,0)</f>
        <v>#N/A</v>
      </c>
      <c r="C98" s="21" t="e">
        <f>+VLOOKUP(A98,'liste écoles'!A:D,3,0)</f>
        <v>#N/A</v>
      </c>
      <c r="D98" s="21" t="e">
        <f>+VLOOKUP(A98,'liste écoles'!A:D,4,0)</f>
        <v>#N/A</v>
      </c>
      <c r="E98" s="21">
        <v>94</v>
      </c>
      <c r="F98" s="21"/>
      <c r="G98" s="21"/>
      <c r="H98" s="21"/>
      <c r="I98" s="21"/>
      <c r="J98" s="21"/>
      <c r="K98" s="21"/>
      <c r="L98" s="21"/>
      <c r="M98" s="21"/>
      <c r="N98" s="21"/>
      <c r="O98" s="22" t="str">
        <f t="shared" si="2"/>
        <v>/</v>
      </c>
      <c r="P98" s="21" t="e">
        <f>+VLOOKUP(O98,indices!C:G,3,0)</f>
        <v>#N/A</v>
      </c>
      <c r="Q98" s="26"/>
      <c r="R98" s="26"/>
      <c r="S98" s="26"/>
      <c r="T98" s="26">
        <f t="shared" si="3"/>
        <v>0</v>
      </c>
      <c r="U98" s="21"/>
      <c r="V98" s="21"/>
      <c r="W98" s="21"/>
      <c r="X98" s="29"/>
      <c r="Y98" s="29"/>
      <c r="Z98" s="21"/>
      <c r="AA98" s="21"/>
      <c r="AB98" s="21"/>
      <c r="AC98" s="21"/>
    </row>
    <row r="99" spans="1:29">
      <c r="A99" s="21"/>
      <c r="B99" s="21" t="e">
        <f>+VLOOKUP(A99,'liste écoles'!A:D,2,0)</f>
        <v>#N/A</v>
      </c>
      <c r="C99" s="21" t="e">
        <f>+VLOOKUP(A99,'liste écoles'!A:D,3,0)</f>
        <v>#N/A</v>
      </c>
      <c r="D99" s="21" t="e">
        <f>+VLOOKUP(A99,'liste écoles'!A:D,4,0)</f>
        <v>#N/A</v>
      </c>
      <c r="E99" s="21">
        <v>95</v>
      </c>
      <c r="F99" s="21"/>
      <c r="G99" s="21"/>
      <c r="H99" s="21"/>
      <c r="I99" s="21"/>
      <c r="J99" s="21"/>
      <c r="K99" s="21"/>
      <c r="L99" s="21"/>
      <c r="M99" s="21"/>
      <c r="N99" s="21"/>
      <c r="O99" s="22" t="str">
        <f t="shared" si="2"/>
        <v>/</v>
      </c>
      <c r="P99" s="21" t="e">
        <f>+VLOOKUP(O99,indices!C:G,3,0)</f>
        <v>#N/A</v>
      </c>
      <c r="Q99" s="26"/>
      <c r="R99" s="26"/>
      <c r="S99" s="26"/>
      <c r="T99" s="26">
        <f t="shared" si="3"/>
        <v>0</v>
      </c>
      <c r="U99" s="21"/>
      <c r="V99" s="21"/>
      <c r="W99" s="21"/>
      <c r="X99" s="29"/>
      <c r="Y99" s="29"/>
      <c r="Z99" s="21"/>
      <c r="AA99" s="21"/>
      <c r="AB99" s="21"/>
      <c r="AC99" s="21"/>
    </row>
    <row r="100" spans="1:29">
      <c r="A100" s="21"/>
      <c r="B100" s="21" t="e">
        <f>+VLOOKUP(A100,'liste écoles'!A:D,2,0)</f>
        <v>#N/A</v>
      </c>
      <c r="C100" s="21" t="e">
        <f>+VLOOKUP(A100,'liste écoles'!A:D,3,0)</f>
        <v>#N/A</v>
      </c>
      <c r="D100" s="21" t="e">
        <f>+VLOOKUP(A100,'liste écoles'!A:D,4,0)</f>
        <v>#N/A</v>
      </c>
      <c r="E100" s="21">
        <v>96</v>
      </c>
      <c r="F100" s="21"/>
      <c r="G100" s="21"/>
      <c r="H100" s="21"/>
      <c r="I100" s="21"/>
      <c r="J100" s="21"/>
      <c r="K100" s="21"/>
      <c r="L100" s="21"/>
      <c r="M100" s="21"/>
      <c r="N100" s="21"/>
      <c r="O100" s="22" t="str">
        <f t="shared" si="2"/>
        <v>/</v>
      </c>
      <c r="P100" s="21" t="e">
        <f>+VLOOKUP(O100,indices!C:G,3,0)</f>
        <v>#N/A</v>
      </c>
      <c r="Q100" s="26"/>
      <c r="R100" s="26"/>
      <c r="S100" s="26"/>
      <c r="T100" s="26">
        <f t="shared" si="3"/>
        <v>0</v>
      </c>
      <c r="U100" s="21"/>
      <c r="V100" s="21"/>
      <c r="W100" s="21"/>
      <c r="X100" s="29"/>
      <c r="Y100" s="29"/>
      <c r="Z100" s="21"/>
      <c r="AA100" s="21"/>
      <c r="AB100" s="21"/>
      <c r="AC100" s="21"/>
    </row>
    <row r="101" spans="1:29">
      <c r="A101" s="21"/>
      <c r="B101" s="21" t="e">
        <f>+VLOOKUP(A101,'liste écoles'!A:D,2,0)</f>
        <v>#N/A</v>
      </c>
      <c r="C101" s="21" t="e">
        <f>+VLOOKUP(A101,'liste écoles'!A:D,3,0)</f>
        <v>#N/A</v>
      </c>
      <c r="D101" s="21" t="e">
        <f>+VLOOKUP(A101,'liste écoles'!A:D,4,0)</f>
        <v>#N/A</v>
      </c>
      <c r="E101" s="21">
        <v>97</v>
      </c>
      <c r="F101" s="21"/>
      <c r="G101" s="21"/>
      <c r="H101" s="21"/>
      <c r="I101" s="21"/>
      <c r="J101" s="21"/>
      <c r="K101" s="21"/>
      <c r="L101" s="21"/>
      <c r="M101" s="21"/>
      <c r="N101" s="21"/>
      <c r="O101" s="22" t="str">
        <f t="shared" si="2"/>
        <v>/</v>
      </c>
      <c r="P101" s="21" t="e">
        <f>+VLOOKUP(O101,indices!C:G,3,0)</f>
        <v>#N/A</v>
      </c>
      <c r="Q101" s="26"/>
      <c r="R101" s="26"/>
      <c r="S101" s="26"/>
      <c r="T101" s="26">
        <f t="shared" si="3"/>
        <v>0</v>
      </c>
      <c r="U101" s="21"/>
      <c r="V101" s="21"/>
      <c r="W101" s="21"/>
      <c r="X101" s="29"/>
      <c r="Y101" s="29"/>
      <c r="Z101" s="21"/>
      <c r="AA101" s="21"/>
      <c r="AB101" s="21"/>
      <c r="AC101" s="21"/>
    </row>
    <row r="102" spans="1:29">
      <c r="A102" s="21"/>
      <c r="B102" s="21" t="e">
        <f>+VLOOKUP(A102,'liste écoles'!A:D,2,0)</f>
        <v>#N/A</v>
      </c>
      <c r="C102" s="21" t="e">
        <f>+VLOOKUP(A102,'liste écoles'!A:D,3,0)</f>
        <v>#N/A</v>
      </c>
      <c r="D102" s="21" t="e">
        <f>+VLOOKUP(A102,'liste écoles'!A:D,4,0)</f>
        <v>#N/A</v>
      </c>
      <c r="E102" s="21">
        <v>98</v>
      </c>
      <c r="F102" s="21"/>
      <c r="G102" s="21"/>
      <c r="H102" s="21"/>
      <c r="I102" s="21"/>
      <c r="J102" s="21"/>
      <c r="K102" s="21"/>
      <c r="L102" s="21"/>
      <c r="M102" s="21"/>
      <c r="N102" s="21"/>
      <c r="O102" s="22" t="str">
        <f t="shared" si="2"/>
        <v>/</v>
      </c>
      <c r="P102" s="21" t="e">
        <f>+VLOOKUP(O102,indices!C:G,3,0)</f>
        <v>#N/A</v>
      </c>
      <c r="Q102" s="26"/>
      <c r="R102" s="26"/>
      <c r="S102" s="26"/>
      <c r="T102" s="26">
        <f t="shared" si="3"/>
        <v>0</v>
      </c>
      <c r="U102" s="21"/>
      <c r="V102" s="21"/>
      <c r="W102" s="21"/>
      <c r="X102" s="29"/>
      <c r="Y102" s="29"/>
      <c r="Z102" s="21"/>
      <c r="AA102" s="21"/>
      <c r="AB102" s="21"/>
      <c r="AC102" s="21"/>
    </row>
    <row r="103" spans="1:29">
      <c r="A103" s="21"/>
      <c r="B103" s="21" t="e">
        <f>+VLOOKUP(A103,'liste écoles'!A:D,2,0)</f>
        <v>#N/A</v>
      </c>
      <c r="C103" s="21" t="e">
        <f>+VLOOKUP(A103,'liste écoles'!A:D,3,0)</f>
        <v>#N/A</v>
      </c>
      <c r="D103" s="21" t="e">
        <f>+VLOOKUP(A103,'liste écoles'!A:D,4,0)</f>
        <v>#N/A</v>
      </c>
      <c r="E103" s="21">
        <v>99</v>
      </c>
      <c r="F103" s="21"/>
      <c r="G103" s="21"/>
      <c r="H103" s="21"/>
      <c r="I103" s="21"/>
      <c r="J103" s="21"/>
      <c r="K103" s="21"/>
      <c r="L103" s="21"/>
      <c r="M103" s="21"/>
      <c r="N103" s="21"/>
      <c r="O103" s="22" t="str">
        <f t="shared" si="2"/>
        <v>/</v>
      </c>
      <c r="P103" s="21" t="e">
        <f>+VLOOKUP(O103,indices!C:G,3,0)</f>
        <v>#N/A</v>
      </c>
      <c r="Q103" s="26"/>
      <c r="R103" s="26"/>
      <c r="S103" s="26"/>
      <c r="T103" s="26">
        <f t="shared" si="3"/>
        <v>0</v>
      </c>
      <c r="U103" s="21"/>
      <c r="V103" s="21"/>
      <c r="W103" s="21"/>
      <c r="X103" s="29"/>
      <c r="Y103" s="29"/>
      <c r="Z103" s="21"/>
      <c r="AA103" s="21"/>
      <c r="AB103" s="21"/>
      <c r="AC103" s="21"/>
    </row>
    <row r="104" spans="1:29">
      <c r="A104" s="21"/>
      <c r="B104" s="21" t="e">
        <f>+VLOOKUP(A104,'liste écoles'!A:D,2,0)</f>
        <v>#N/A</v>
      </c>
      <c r="C104" s="21" t="e">
        <f>+VLOOKUP(A104,'liste écoles'!A:D,3,0)</f>
        <v>#N/A</v>
      </c>
      <c r="D104" s="21" t="e">
        <f>+VLOOKUP(A104,'liste écoles'!A:D,4,0)</f>
        <v>#N/A</v>
      </c>
      <c r="E104" s="21">
        <v>100</v>
      </c>
      <c r="F104" s="21"/>
      <c r="G104" s="21"/>
      <c r="H104" s="21"/>
      <c r="I104" s="21"/>
      <c r="J104" s="21"/>
      <c r="K104" s="21"/>
      <c r="L104" s="21"/>
      <c r="M104" s="21"/>
      <c r="N104" s="21"/>
      <c r="O104" s="22" t="str">
        <f t="shared" si="2"/>
        <v>/</v>
      </c>
      <c r="P104" s="21" t="e">
        <f>+VLOOKUP(O104,indices!C:G,3,0)</f>
        <v>#N/A</v>
      </c>
      <c r="Q104" s="26"/>
      <c r="R104" s="26"/>
      <c r="S104" s="26"/>
      <c r="T104" s="26">
        <f t="shared" si="3"/>
        <v>0</v>
      </c>
      <c r="U104" s="21"/>
      <c r="V104" s="21"/>
      <c r="W104" s="21"/>
      <c r="X104" s="29"/>
      <c r="Y104" s="29"/>
      <c r="Z104" s="21"/>
      <c r="AA104" s="21"/>
      <c r="AB104" s="21"/>
      <c r="AC104" s="21"/>
    </row>
    <row r="105" spans="1:29">
      <c r="A105" s="21"/>
      <c r="B105" s="21" t="e">
        <f>+VLOOKUP(A105,'liste écoles'!A:D,2,0)</f>
        <v>#N/A</v>
      </c>
      <c r="C105" s="21" t="e">
        <f>+VLOOKUP(A105,'liste écoles'!A:D,3,0)</f>
        <v>#N/A</v>
      </c>
      <c r="D105" s="21" t="e">
        <f>+VLOOKUP(A105,'liste écoles'!A:D,4,0)</f>
        <v>#N/A</v>
      </c>
      <c r="E105" s="21">
        <v>101</v>
      </c>
      <c r="F105" s="21"/>
      <c r="G105" s="21"/>
      <c r="H105" s="21"/>
      <c r="I105" s="21"/>
      <c r="J105" s="21"/>
      <c r="K105" s="21"/>
      <c r="L105" s="21"/>
      <c r="M105" s="21"/>
      <c r="N105" s="21"/>
      <c r="O105" s="22" t="str">
        <f t="shared" si="2"/>
        <v>/</v>
      </c>
      <c r="P105" s="21" t="e">
        <f>+VLOOKUP(O105,indices!C:G,3,0)</f>
        <v>#N/A</v>
      </c>
      <c r="Q105" s="26"/>
      <c r="R105" s="26"/>
      <c r="S105" s="26"/>
      <c r="T105" s="26">
        <f t="shared" si="3"/>
        <v>0</v>
      </c>
      <c r="U105" s="21"/>
      <c r="V105" s="21"/>
      <c r="W105" s="21"/>
      <c r="X105" s="29"/>
      <c r="Y105" s="29"/>
      <c r="Z105" s="21"/>
      <c r="AA105" s="21"/>
      <c r="AB105" s="21"/>
      <c r="AC105" s="21"/>
    </row>
    <row r="106" spans="1:29">
      <c r="A106" s="21"/>
      <c r="B106" s="21" t="e">
        <f>+VLOOKUP(A106,'liste écoles'!A:D,2,0)</f>
        <v>#N/A</v>
      </c>
      <c r="C106" s="21" t="e">
        <f>+VLOOKUP(A106,'liste écoles'!A:D,3,0)</f>
        <v>#N/A</v>
      </c>
      <c r="D106" s="21" t="e">
        <f>+VLOOKUP(A106,'liste écoles'!A:D,4,0)</f>
        <v>#N/A</v>
      </c>
      <c r="E106" s="21">
        <v>102</v>
      </c>
      <c r="F106" s="21"/>
      <c r="G106" s="21"/>
      <c r="H106" s="21"/>
      <c r="I106" s="21"/>
      <c r="J106" s="21"/>
      <c r="K106" s="21"/>
      <c r="L106" s="21"/>
      <c r="M106" s="21"/>
      <c r="N106" s="21"/>
      <c r="O106" s="22" t="str">
        <f t="shared" si="2"/>
        <v>/</v>
      </c>
      <c r="P106" s="21" t="e">
        <f>+VLOOKUP(O106,indices!C:G,3,0)</f>
        <v>#N/A</v>
      </c>
      <c r="Q106" s="26"/>
      <c r="R106" s="26"/>
      <c r="S106" s="26"/>
      <c r="T106" s="26">
        <f t="shared" si="3"/>
        <v>0</v>
      </c>
      <c r="U106" s="21"/>
      <c r="V106" s="21"/>
      <c r="W106" s="21"/>
      <c r="X106" s="29"/>
      <c r="Y106" s="29"/>
      <c r="Z106" s="21"/>
      <c r="AA106" s="21"/>
      <c r="AB106" s="21"/>
      <c r="AC106" s="21"/>
    </row>
    <row r="107" spans="1:29">
      <c r="A107" s="21"/>
      <c r="B107" s="21" t="e">
        <f>+VLOOKUP(A107,'liste écoles'!A:D,2,0)</f>
        <v>#N/A</v>
      </c>
      <c r="C107" s="21" t="e">
        <f>+VLOOKUP(A107,'liste écoles'!A:D,3,0)</f>
        <v>#N/A</v>
      </c>
      <c r="D107" s="21" t="e">
        <f>+VLOOKUP(A107,'liste écoles'!A:D,4,0)</f>
        <v>#N/A</v>
      </c>
      <c r="E107" s="21">
        <v>103</v>
      </c>
      <c r="F107" s="21"/>
      <c r="G107" s="21"/>
      <c r="H107" s="21"/>
      <c r="I107" s="21"/>
      <c r="J107" s="21"/>
      <c r="K107" s="21"/>
      <c r="L107" s="21"/>
      <c r="M107" s="21"/>
      <c r="N107" s="21"/>
      <c r="O107" s="22" t="str">
        <f t="shared" si="2"/>
        <v>/</v>
      </c>
      <c r="P107" s="21" t="e">
        <f>+VLOOKUP(O107,indices!C:G,3,0)</f>
        <v>#N/A</v>
      </c>
      <c r="Q107" s="26"/>
      <c r="R107" s="26"/>
      <c r="S107" s="26"/>
      <c r="T107" s="26">
        <f t="shared" si="3"/>
        <v>0</v>
      </c>
      <c r="U107" s="21"/>
      <c r="V107" s="21"/>
      <c r="W107" s="21"/>
      <c r="X107" s="29"/>
      <c r="Y107" s="29"/>
      <c r="Z107" s="21"/>
      <c r="AA107" s="21"/>
      <c r="AB107" s="21"/>
      <c r="AC107" s="21"/>
    </row>
    <row r="108" spans="1:29">
      <c r="A108" s="21"/>
      <c r="B108" s="21" t="e">
        <f>+VLOOKUP(A108,'liste écoles'!A:D,2,0)</f>
        <v>#N/A</v>
      </c>
      <c r="C108" s="21" t="e">
        <f>+VLOOKUP(A108,'liste écoles'!A:D,3,0)</f>
        <v>#N/A</v>
      </c>
      <c r="D108" s="21" t="e">
        <f>+VLOOKUP(A108,'liste écoles'!A:D,4,0)</f>
        <v>#N/A</v>
      </c>
      <c r="E108" s="21">
        <v>104</v>
      </c>
      <c r="F108" s="21"/>
      <c r="G108" s="21"/>
      <c r="H108" s="21"/>
      <c r="I108" s="21"/>
      <c r="J108" s="21"/>
      <c r="K108" s="21"/>
      <c r="L108" s="21"/>
      <c r="M108" s="21"/>
      <c r="N108" s="21"/>
      <c r="O108" s="22" t="str">
        <f t="shared" si="2"/>
        <v>/</v>
      </c>
      <c r="P108" s="21" t="e">
        <f>+VLOOKUP(O108,indices!C:G,3,0)</f>
        <v>#N/A</v>
      </c>
      <c r="Q108" s="26"/>
      <c r="R108" s="26"/>
      <c r="S108" s="26"/>
      <c r="T108" s="26">
        <f t="shared" si="3"/>
        <v>0</v>
      </c>
      <c r="U108" s="21"/>
      <c r="V108" s="21"/>
      <c r="W108" s="21"/>
      <c r="X108" s="29"/>
      <c r="Y108" s="29"/>
      <c r="Z108" s="21"/>
      <c r="AA108" s="21"/>
      <c r="AB108" s="21"/>
      <c r="AC108" s="21"/>
    </row>
    <row r="109" spans="1:29">
      <c r="A109" s="21"/>
      <c r="B109" s="21" t="e">
        <f>+VLOOKUP(A109,'liste écoles'!A:D,2,0)</f>
        <v>#N/A</v>
      </c>
      <c r="C109" s="21" t="e">
        <f>+VLOOKUP(A109,'liste écoles'!A:D,3,0)</f>
        <v>#N/A</v>
      </c>
      <c r="D109" s="21" t="e">
        <f>+VLOOKUP(A109,'liste écoles'!A:D,4,0)</f>
        <v>#N/A</v>
      </c>
      <c r="E109" s="21">
        <v>105</v>
      </c>
      <c r="F109" s="21"/>
      <c r="G109" s="21"/>
      <c r="H109" s="21"/>
      <c r="I109" s="21"/>
      <c r="J109" s="21"/>
      <c r="K109" s="21"/>
      <c r="L109" s="21"/>
      <c r="M109" s="21"/>
      <c r="N109" s="21"/>
      <c r="O109" s="22" t="str">
        <f t="shared" si="2"/>
        <v>/</v>
      </c>
      <c r="P109" s="21" t="e">
        <f>+VLOOKUP(O109,indices!C:G,3,0)</f>
        <v>#N/A</v>
      </c>
      <c r="Q109" s="26"/>
      <c r="R109" s="26"/>
      <c r="S109" s="26"/>
      <c r="T109" s="26">
        <f t="shared" si="3"/>
        <v>0</v>
      </c>
      <c r="U109" s="21"/>
      <c r="V109" s="21"/>
      <c r="W109" s="21"/>
      <c r="X109" s="29"/>
      <c r="Y109" s="29"/>
      <c r="Z109" s="21"/>
      <c r="AA109" s="21"/>
      <c r="AB109" s="21"/>
      <c r="AC109" s="21"/>
    </row>
    <row r="110" spans="1:29">
      <c r="A110" s="21"/>
      <c r="B110" s="21" t="e">
        <f>+VLOOKUP(A110,'liste écoles'!A:D,2,0)</f>
        <v>#N/A</v>
      </c>
      <c r="C110" s="21" t="e">
        <f>+VLOOKUP(A110,'liste écoles'!A:D,3,0)</f>
        <v>#N/A</v>
      </c>
      <c r="D110" s="21" t="e">
        <f>+VLOOKUP(A110,'liste écoles'!A:D,4,0)</f>
        <v>#N/A</v>
      </c>
      <c r="E110" s="21">
        <v>106</v>
      </c>
      <c r="F110" s="21"/>
      <c r="G110" s="21"/>
      <c r="H110" s="21"/>
      <c r="I110" s="21"/>
      <c r="J110" s="21"/>
      <c r="K110" s="21"/>
      <c r="L110" s="21"/>
      <c r="M110" s="21"/>
      <c r="N110" s="21"/>
      <c r="O110" s="22" t="str">
        <f t="shared" si="2"/>
        <v>/</v>
      </c>
      <c r="P110" s="21" t="e">
        <f>+VLOOKUP(O110,indices!C:G,3,0)</f>
        <v>#N/A</v>
      </c>
      <c r="Q110" s="26"/>
      <c r="R110" s="26"/>
      <c r="S110" s="26"/>
      <c r="T110" s="26">
        <f t="shared" si="3"/>
        <v>0</v>
      </c>
      <c r="U110" s="21"/>
      <c r="V110" s="21"/>
      <c r="W110" s="21"/>
      <c r="X110" s="29"/>
      <c r="Y110" s="29"/>
      <c r="Z110" s="21"/>
      <c r="AA110" s="21"/>
      <c r="AB110" s="21"/>
      <c r="AC110" s="21"/>
    </row>
    <row r="111" spans="1:29">
      <c r="A111" s="21"/>
      <c r="B111" s="21" t="e">
        <f>+VLOOKUP(A111,'liste écoles'!A:D,2,0)</f>
        <v>#N/A</v>
      </c>
      <c r="C111" s="21" t="e">
        <f>+VLOOKUP(A111,'liste écoles'!A:D,3,0)</f>
        <v>#N/A</v>
      </c>
      <c r="D111" s="21" t="e">
        <f>+VLOOKUP(A111,'liste écoles'!A:D,4,0)</f>
        <v>#N/A</v>
      </c>
      <c r="E111" s="21">
        <v>107</v>
      </c>
      <c r="F111" s="21"/>
      <c r="G111" s="21"/>
      <c r="H111" s="21"/>
      <c r="I111" s="21"/>
      <c r="J111" s="21"/>
      <c r="K111" s="21"/>
      <c r="L111" s="21"/>
      <c r="M111" s="21"/>
      <c r="N111" s="21"/>
      <c r="O111" s="22" t="str">
        <f t="shared" si="2"/>
        <v>/</v>
      </c>
      <c r="P111" s="21" t="e">
        <f>+VLOOKUP(O111,indices!C:G,3,0)</f>
        <v>#N/A</v>
      </c>
      <c r="Q111" s="26"/>
      <c r="R111" s="26"/>
      <c r="S111" s="26"/>
      <c r="T111" s="26">
        <f t="shared" si="3"/>
        <v>0</v>
      </c>
      <c r="U111" s="21"/>
      <c r="V111" s="21"/>
      <c r="W111" s="21"/>
      <c r="X111" s="29"/>
      <c r="Y111" s="29"/>
      <c r="Z111" s="21"/>
      <c r="AA111" s="21"/>
      <c r="AB111" s="21"/>
      <c r="AC111" s="21"/>
    </row>
    <row r="112" spans="1:29">
      <c r="A112" s="21"/>
      <c r="B112" s="21" t="e">
        <f>+VLOOKUP(A112,'liste écoles'!A:D,2,0)</f>
        <v>#N/A</v>
      </c>
      <c r="C112" s="21" t="e">
        <f>+VLOOKUP(A112,'liste écoles'!A:D,3,0)</f>
        <v>#N/A</v>
      </c>
      <c r="D112" s="21" t="e">
        <f>+VLOOKUP(A112,'liste écoles'!A:D,4,0)</f>
        <v>#N/A</v>
      </c>
      <c r="E112" s="21">
        <v>108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2" t="str">
        <f t="shared" si="2"/>
        <v>/</v>
      </c>
      <c r="P112" s="21" t="e">
        <f>+VLOOKUP(O112,indices!C:G,3,0)</f>
        <v>#N/A</v>
      </c>
      <c r="Q112" s="26"/>
      <c r="R112" s="26"/>
      <c r="S112" s="26"/>
      <c r="T112" s="26">
        <f t="shared" si="3"/>
        <v>0</v>
      </c>
      <c r="U112" s="21"/>
      <c r="V112" s="21"/>
      <c r="W112" s="21"/>
      <c r="X112" s="29"/>
      <c r="Y112" s="29"/>
      <c r="Z112" s="21"/>
      <c r="AA112" s="21"/>
      <c r="AB112" s="21"/>
      <c r="AC112" s="21"/>
    </row>
    <row r="113" spans="1:29">
      <c r="A113" s="21"/>
      <c r="B113" s="21" t="e">
        <f>+VLOOKUP(A113,'liste écoles'!A:D,2,0)</f>
        <v>#N/A</v>
      </c>
      <c r="C113" s="21" t="e">
        <f>+VLOOKUP(A113,'liste écoles'!A:D,3,0)</f>
        <v>#N/A</v>
      </c>
      <c r="D113" s="21" t="e">
        <f>+VLOOKUP(A113,'liste écoles'!A:D,4,0)</f>
        <v>#N/A</v>
      </c>
      <c r="E113" s="21">
        <v>109</v>
      </c>
      <c r="F113" s="21"/>
      <c r="G113" s="21"/>
      <c r="H113" s="21"/>
      <c r="I113" s="21"/>
      <c r="J113" s="21"/>
      <c r="K113" s="21"/>
      <c r="L113" s="21"/>
      <c r="M113" s="21"/>
      <c r="N113" s="21"/>
      <c r="O113" s="22" t="str">
        <f t="shared" si="2"/>
        <v>/</v>
      </c>
      <c r="P113" s="21" t="e">
        <f>+VLOOKUP(O113,indices!C:G,3,0)</f>
        <v>#N/A</v>
      </c>
      <c r="Q113" s="26"/>
      <c r="R113" s="26"/>
      <c r="S113" s="26"/>
      <c r="T113" s="26">
        <f t="shared" si="3"/>
        <v>0</v>
      </c>
      <c r="U113" s="21"/>
      <c r="V113" s="21"/>
      <c r="W113" s="21"/>
      <c r="X113" s="29"/>
      <c r="Y113" s="29"/>
      <c r="Z113" s="21"/>
      <c r="AA113" s="21"/>
      <c r="AB113" s="21"/>
      <c r="AC113" s="21"/>
    </row>
    <row r="114" spans="1:29">
      <c r="A114" s="21"/>
      <c r="B114" s="21" t="e">
        <f>+VLOOKUP(A114,'liste écoles'!A:D,2,0)</f>
        <v>#N/A</v>
      </c>
      <c r="C114" s="21" t="e">
        <f>+VLOOKUP(A114,'liste écoles'!A:D,3,0)</f>
        <v>#N/A</v>
      </c>
      <c r="D114" s="21" t="e">
        <f>+VLOOKUP(A114,'liste écoles'!A:D,4,0)</f>
        <v>#N/A</v>
      </c>
      <c r="E114" s="21">
        <v>110</v>
      </c>
      <c r="F114" s="21"/>
      <c r="G114" s="21"/>
      <c r="H114" s="21"/>
      <c r="I114" s="21"/>
      <c r="J114" s="21"/>
      <c r="K114" s="21"/>
      <c r="L114" s="21"/>
      <c r="M114" s="21"/>
      <c r="N114" s="21"/>
      <c r="O114" s="22" t="str">
        <f t="shared" si="2"/>
        <v>/</v>
      </c>
      <c r="P114" s="21" t="e">
        <f>+VLOOKUP(O114,indices!C:G,3,0)</f>
        <v>#N/A</v>
      </c>
      <c r="Q114" s="26"/>
      <c r="R114" s="26"/>
      <c r="S114" s="26"/>
      <c r="T114" s="26">
        <f t="shared" si="3"/>
        <v>0</v>
      </c>
      <c r="U114" s="21"/>
      <c r="V114" s="21"/>
      <c r="W114" s="21"/>
      <c r="X114" s="29"/>
      <c r="Y114" s="29"/>
      <c r="Z114" s="21"/>
      <c r="AA114" s="21"/>
      <c r="AB114" s="21"/>
      <c r="AC114" s="21"/>
    </row>
    <row r="115" spans="1:29">
      <c r="A115" s="21"/>
      <c r="B115" s="21" t="e">
        <f>+VLOOKUP(A115,'liste écoles'!A:D,2,0)</f>
        <v>#N/A</v>
      </c>
      <c r="C115" s="21" t="e">
        <f>+VLOOKUP(A115,'liste écoles'!A:D,3,0)</f>
        <v>#N/A</v>
      </c>
      <c r="D115" s="21" t="e">
        <f>+VLOOKUP(A115,'liste écoles'!A:D,4,0)</f>
        <v>#N/A</v>
      </c>
      <c r="E115" s="21">
        <v>111</v>
      </c>
      <c r="F115" s="21"/>
      <c r="G115" s="21"/>
      <c r="H115" s="21"/>
      <c r="I115" s="21"/>
      <c r="J115" s="21"/>
      <c r="K115" s="21"/>
      <c r="L115" s="21"/>
      <c r="M115" s="21"/>
      <c r="N115" s="21"/>
      <c r="O115" s="22" t="str">
        <f t="shared" si="2"/>
        <v>/</v>
      </c>
      <c r="P115" s="21" t="e">
        <f>+VLOOKUP(O115,indices!C:G,3,0)</f>
        <v>#N/A</v>
      </c>
      <c r="Q115" s="26"/>
      <c r="R115" s="26"/>
      <c r="S115" s="26"/>
      <c r="T115" s="26">
        <f t="shared" si="3"/>
        <v>0</v>
      </c>
      <c r="U115" s="21"/>
      <c r="V115" s="21"/>
      <c r="W115" s="21"/>
      <c r="X115" s="29"/>
      <c r="Y115" s="29"/>
      <c r="Z115" s="21"/>
      <c r="AA115" s="21"/>
      <c r="AB115" s="21"/>
      <c r="AC115" s="21"/>
    </row>
    <row r="116" spans="1:29">
      <c r="A116" s="21"/>
      <c r="B116" s="21" t="e">
        <f>+VLOOKUP(A116,'liste écoles'!A:D,2,0)</f>
        <v>#N/A</v>
      </c>
      <c r="C116" s="21" t="e">
        <f>+VLOOKUP(A116,'liste écoles'!A:D,3,0)</f>
        <v>#N/A</v>
      </c>
      <c r="D116" s="21" t="e">
        <f>+VLOOKUP(A116,'liste écoles'!A:D,4,0)</f>
        <v>#N/A</v>
      </c>
      <c r="E116" s="21">
        <v>112</v>
      </c>
      <c r="F116" s="21"/>
      <c r="G116" s="21"/>
      <c r="H116" s="21"/>
      <c r="I116" s="21"/>
      <c r="J116" s="21"/>
      <c r="K116" s="21"/>
      <c r="L116" s="21"/>
      <c r="M116" s="21"/>
      <c r="N116" s="21"/>
      <c r="O116" s="22" t="str">
        <f t="shared" si="2"/>
        <v>/</v>
      </c>
      <c r="P116" s="21" t="e">
        <f>+VLOOKUP(O116,indices!C:G,3,0)</f>
        <v>#N/A</v>
      </c>
      <c r="Q116" s="26"/>
      <c r="R116" s="26"/>
      <c r="S116" s="26"/>
      <c r="T116" s="26">
        <f t="shared" si="3"/>
        <v>0</v>
      </c>
      <c r="U116" s="21"/>
      <c r="V116" s="21"/>
      <c r="W116" s="21"/>
      <c r="X116" s="29"/>
      <c r="Y116" s="29"/>
      <c r="Z116" s="21"/>
      <c r="AA116" s="21"/>
      <c r="AB116" s="21"/>
      <c r="AC116" s="21"/>
    </row>
    <row r="117" spans="1:29">
      <c r="A117" s="21"/>
      <c r="B117" s="21" t="e">
        <f>+VLOOKUP(A117,'liste écoles'!A:D,2,0)</f>
        <v>#N/A</v>
      </c>
      <c r="C117" s="21" t="e">
        <f>+VLOOKUP(A117,'liste écoles'!A:D,3,0)</f>
        <v>#N/A</v>
      </c>
      <c r="D117" s="21" t="e">
        <f>+VLOOKUP(A117,'liste écoles'!A:D,4,0)</f>
        <v>#N/A</v>
      </c>
      <c r="E117" s="21">
        <v>113</v>
      </c>
      <c r="F117" s="21"/>
      <c r="G117" s="21"/>
      <c r="H117" s="21"/>
      <c r="I117" s="21"/>
      <c r="J117" s="21"/>
      <c r="K117" s="21"/>
      <c r="L117" s="21"/>
      <c r="M117" s="21"/>
      <c r="N117" s="21"/>
      <c r="O117" s="22" t="str">
        <f t="shared" si="2"/>
        <v>/</v>
      </c>
      <c r="P117" s="21" t="e">
        <f>+VLOOKUP(O117,indices!C:G,3,0)</f>
        <v>#N/A</v>
      </c>
      <c r="Q117" s="26"/>
      <c r="R117" s="26"/>
      <c r="S117" s="26"/>
      <c r="T117" s="26">
        <f t="shared" si="3"/>
        <v>0</v>
      </c>
      <c r="U117" s="21"/>
      <c r="V117" s="21"/>
      <c r="W117" s="21"/>
      <c r="X117" s="29"/>
      <c r="Y117" s="29"/>
      <c r="Z117" s="21"/>
      <c r="AA117" s="21"/>
      <c r="AB117" s="21"/>
      <c r="AC117" s="21"/>
    </row>
    <row r="118" spans="1:29">
      <c r="A118" s="21"/>
      <c r="B118" s="21" t="e">
        <f>+VLOOKUP(A118,'liste écoles'!A:D,2,0)</f>
        <v>#N/A</v>
      </c>
      <c r="C118" s="21" t="e">
        <f>+VLOOKUP(A118,'liste écoles'!A:D,3,0)</f>
        <v>#N/A</v>
      </c>
      <c r="D118" s="21" t="e">
        <f>+VLOOKUP(A118,'liste écoles'!A:D,4,0)</f>
        <v>#N/A</v>
      </c>
      <c r="E118" s="21">
        <v>114</v>
      </c>
      <c r="F118" s="21"/>
      <c r="G118" s="21"/>
      <c r="H118" s="21"/>
      <c r="I118" s="21"/>
      <c r="J118" s="21"/>
      <c r="K118" s="21"/>
      <c r="L118" s="21"/>
      <c r="M118" s="21"/>
      <c r="N118" s="21"/>
      <c r="O118" s="22" t="str">
        <f t="shared" si="2"/>
        <v>/</v>
      </c>
      <c r="P118" s="21" t="e">
        <f>+VLOOKUP(O118,indices!C:G,3,0)</f>
        <v>#N/A</v>
      </c>
      <c r="Q118" s="26"/>
      <c r="R118" s="26"/>
      <c r="S118" s="26"/>
      <c r="T118" s="26">
        <f t="shared" si="3"/>
        <v>0</v>
      </c>
      <c r="U118" s="21"/>
      <c r="V118" s="21"/>
      <c r="W118" s="21"/>
      <c r="X118" s="29"/>
      <c r="Y118" s="29"/>
      <c r="Z118" s="21"/>
      <c r="AA118" s="21"/>
      <c r="AB118" s="21"/>
      <c r="AC118" s="21"/>
    </row>
    <row r="119" spans="1:29">
      <c r="A119" s="21"/>
      <c r="B119" s="21" t="e">
        <f>+VLOOKUP(A119,'liste écoles'!A:D,2,0)</f>
        <v>#N/A</v>
      </c>
      <c r="C119" s="21" t="e">
        <f>+VLOOKUP(A119,'liste écoles'!A:D,3,0)</f>
        <v>#N/A</v>
      </c>
      <c r="D119" s="21" t="e">
        <f>+VLOOKUP(A119,'liste écoles'!A:D,4,0)</f>
        <v>#N/A</v>
      </c>
      <c r="E119" s="21">
        <v>115</v>
      </c>
      <c r="F119" s="21"/>
      <c r="G119" s="21"/>
      <c r="H119" s="21"/>
      <c r="I119" s="21"/>
      <c r="J119" s="21"/>
      <c r="K119" s="21"/>
      <c r="L119" s="21"/>
      <c r="M119" s="21"/>
      <c r="N119" s="21"/>
      <c r="O119" s="22" t="str">
        <f t="shared" si="2"/>
        <v>/</v>
      </c>
      <c r="P119" s="21" t="e">
        <f>+VLOOKUP(O119,indices!C:G,3,0)</f>
        <v>#N/A</v>
      </c>
      <c r="Q119" s="26"/>
      <c r="R119" s="26"/>
      <c r="S119" s="26"/>
      <c r="T119" s="26">
        <f t="shared" si="3"/>
        <v>0</v>
      </c>
      <c r="U119" s="21"/>
      <c r="V119" s="21"/>
      <c r="W119" s="21"/>
      <c r="X119" s="29"/>
      <c r="Y119" s="29"/>
      <c r="Z119" s="21"/>
      <c r="AA119" s="21"/>
      <c r="AB119" s="21"/>
      <c r="AC119" s="21"/>
    </row>
    <row r="120" spans="1:29">
      <c r="A120" s="21"/>
      <c r="B120" s="21" t="e">
        <f>+VLOOKUP(A120,'liste écoles'!A:D,2,0)</f>
        <v>#N/A</v>
      </c>
      <c r="C120" s="21" t="e">
        <f>+VLOOKUP(A120,'liste écoles'!A:D,3,0)</f>
        <v>#N/A</v>
      </c>
      <c r="D120" s="21" t="e">
        <f>+VLOOKUP(A120,'liste écoles'!A:D,4,0)</f>
        <v>#N/A</v>
      </c>
      <c r="E120" s="21">
        <v>116</v>
      </c>
      <c r="F120" s="21"/>
      <c r="G120" s="21"/>
      <c r="H120" s="21"/>
      <c r="I120" s="21"/>
      <c r="J120" s="21"/>
      <c r="K120" s="21"/>
      <c r="L120" s="21"/>
      <c r="M120" s="21"/>
      <c r="N120" s="21"/>
      <c r="O120" s="22" t="str">
        <f t="shared" si="2"/>
        <v>/</v>
      </c>
      <c r="P120" s="21" t="e">
        <f>+VLOOKUP(O120,indices!C:G,3,0)</f>
        <v>#N/A</v>
      </c>
      <c r="Q120" s="26"/>
      <c r="R120" s="26"/>
      <c r="S120" s="26"/>
      <c r="T120" s="26">
        <f t="shared" si="3"/>
        <v>0</v>
      </c>
      <c r="U120" s="21"/>
      <c r="V120" s="21"/>
      <c r="W120" s="21"/>
      <c r="X120" s="29"/>
      <c r="Y120" s="29"/>
      <c r="Z120" s="21"/>
      <c r="AA120" s="21"/>
      <c r="AB120" s="21"/>
      <c r="AC120" s="21"/>
    </row>
    <row r="121" spans="1:29">
      <c r="A121" s="21"/>
      <c r="B121" s="21" t="e">
        <f>+VLOOKUP(A121,'liste écoles'!A:D,2,0)</f>
        <v>#N/A</v>
      </c>
      <c r="C121" s="21" t="e">
        <f>+VLOOKUP(A121,'liste écoles'!A:D,3,0)</f>
        <v>#N/A</v>
      </c>
      <c r="D121" s="21" t="e">
        <f>+VLOOKUP(A121,'liste écoles'!A:D,4,0)</f>
        <v>#N/A</v>
      </c>
      <c r="E121" s="21">
        <v>117</v>
      </c>
      <c r="F121" s="21"/>
      <c r="G121" s="21"/>
      <c r="H121" s="21"/>
      <c r="I121" s="21"/>
      <c r="J121" s="21"/>
      <c r="K121" s="21"/>
      <c r="L121" s="21"/>
      <c r="M121" s="21"/>
      <c r="N121" s="21"/>
      <c r="O121" s="22" t="str">
        <f t="shared" si="2"/>
        <v>/</v>
      </c>
      <c r="P121" s="21" t="e">
        <f>+VLOOKUP(O121,indices!C:G,3,0)</f>
        <v>#N/A</v>
      </c>
      <c r="Q121" s="26"/>
      <c r="R121" s="26"/>
      <c r="S121" s="26"/>
      <c r="T121" s="26">
        <f t="shared" si="3"/>
        <v>0</v>
      </c>
      <c r="U121" s="21"/>
      <c r="V121" s="21"/>
      <c r="W121" s="21"/>
      <c r="X121" s="29"/>
      <c r="Y121" s="29"/>
      <c r="Z121" s="21"/>
      <c r="AA121" s="21"/>
      <c r="AB121" s="21"/>
      <c r="AC121" s="21"/>
    </row>
    <row r="122" spans="1:29">
      <c r="A122" s="21"/>
      <c r="B122" s="21" t="e">
        <f>+VLOOKUP(A122,'liste écoles'!A:D,2,0)</f>
        <v>#N/A</v>
      </c>
      <c r="C122" s="21" t="e">
        <f>+VLOOKUP(A122,'liste écoles'!A:D,3,0)</f>
        <v>#N/A</v>
      </c>
      <c r="D122" s="21" t="e">
        <f>+VLOOKUP(A122,'liste écoles'!A:D,4,0)</f>
        <v>#N/A</v>
      </c>
      <c r="E122" s="21">
        <v>118</v>
      </c>
      <c r="F122" s="21"/>
      <c r="G122" s="21"/>
      <c r="H122" s="21"/>
      <c r="I122" s="21"/>
      <c r="J122" s="21"/>
      <c r="K122" s="21"/>
      <c r="L122" s="21"/>
      <c r="M122" s="21"/>
      <c r="N122" s="21"/>
      <c r="O122" s="22" t="str">
        <f t="shared" si="2"/>
        <v>/</v>
      </c>
      <c r="P122" s="21" t="e">
        <f>+VLOOKUP(O122,indices!C:G,3,0)</f>
        <v>#N/A</v>
      </c>
      <c r="Q122" s="26"/>
      <c r="R122" s="26"/>
      <c r="S122" s="26"/>
      <c r="T122" s="26">
        <f t="shared" si="3"/>
        <v>0</v>
      </c>
      <c r="U122" s="21"/>
      <c r="V122" s="21"/>
      <c r="W122" s="21"/>
      <c r="X122" s="29"/>
      <c r="Y122" s="29"/>
      <c r="Z122" s="21"/>
      <c r="AA122" s="21"/>
      <c r="AB122" s="21"/>
      <c r="AC122" s="21"/>
    </row>
    <row r="123" spans="1:29">
      <c r="A123" s="21"/>
      <c r="B123" s="21" t="e">
        <f>+VLOOKUP(A123,'liste écoles'!A:D,2,0)</f>
        <v>#N/A</v>
      </c>
      <c r="C123" s="21" t="e">
        <f>+VLOOKUP(A123,'liste écoles'!A:D,3,0)</f>
        <v>#N/A</v>
      </c>
      <c r="D123" s="21" t="e">
        <f>+VLOOKUP(A123,'liste écoles'!A:D,4,0)</f>
        <v>#N/A</v>
      </c>
      <c r="E123" s="21">
        <v>119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2" t="str">
        <f t="shared" si="2"/>
        <v>/</v>
      </c>
      <c r="P123" s="21" t="e">
        <f>+VLOOKUP(O123,indices!C:G,3,0)</f>
        <v>#N/A</v>
      </c>
      <c r="Q123" s="26"/>
      <c r="R123" s="26"/>
      <c r="S123" s="26"/>
      <c r="T123" s="26">
        <f t="shared" si="3"/>
        <v>0</v>
      </c>
      <c r="U123" s="21"/>
      <c r="V123" s="21"/>
      <c r="W123" s="21"/>
      <c r="X123" s="29"/>
      <c r="Y123" s="29"/>
      <c r="Z123" s="21"/>
      <c r="AA123" s="21"/>
      <c r="AB123" s="21"/>
      <c r="AC123" s="21"/>
    </row>
    <row r="124" spans="1:29">
      <c r="A124" s="21"/>
      <c r="B124" s="21" t="e">
        <f>+VLOOKUP(A124,'liste écoles'!A:D,2,0)</f>
        <v>#N/A</v>
      </c>
      <c r="C124" s="21" t="e">
        <f>+VLOOKUP(A124,'liste écoles'!A:D,3,0)</f>
        <v>#N/A</v>
      </c>
      <c r="D124" s="21" t="e">
        <f>+VLOOKUP(A124,'liste écoles'!A:D,4,0)</f>
        <v>#N/A</v>
      </c>
      <c r="E124" s="21">
        <v>120</v>
      </c>
      <c r="F124" s="21"/>
      <c r="G124" s="21"/>
      <c r="H124" s="21"/>
      <c r="I124" s="21"/>
      <c r="J124" s="21"/>
      <c r="K124" s="21"/>
      <c r="L124" s="21"/>
      <c r="M124" s="21"/>
      <c r="N124" s="21"/>
      <c r="O124" s="22" t="str">
        <f t="shared" si="2"/>
        <v>/</v>
      </c>
      <c r="P124" s="21" t="e">
        <f>+VLOOKUP(O124,indices!C:G,3,0)</f>
        <v>#N/A</v>
      </c>
      <c r="Q124" s="26"/>
      <c r="R124" s="26"/>
      <c r="S124" s="26"/>
      <c r="T124" s="26">
        <f t="shared" si="3"/>
        <v>0</v>
      </c>
      <c r="U124" s="21"/>
      <c r="V124" s="21"/>
      <c r="W124" s="21"/>
      <c r="X124" s="29"/>
      <c r="Y124" s="29"/>
      <c r="Z124" s="21"/>
      <c r="AA124" s="21"/>
      <c r="AB124" s="21"/>
      <c r="AC124" s="21"/>
    </row>
    <row r="125" spans="1:29">
      <c r="A125" s="21"/>
      <c r="B125" s="21" t="e">
        <f>+VLOOKUP(A125,'liste écoles'!A:D,2,0)</f>
        <v>#N/A</v>
      </c>
      <c r="C125" s="21" t="e">
        <f>+VLOOKUP(A125,'liste écoles'!A:D,3,0)</f>
        <v>#N/A</v>
      </c>
      <c r="D125" s="21" t="e">
        <f>+VLOOKUP(A125,'liste écoles'!A:D,4,0)</f>
        <v>#N/A</v>
      </c>
      <c r="E125" s="21">
        <v>121</v>
      </c>
      <c r="F125" s="21"/>
      <c r="G125" s="21"/>
      <c r="H125" s="21"/>
      <c r="I125" s="21"/>
      <c r="J125" s="21"/>
      <c r="K125" s="21"/>
      <c r="L125" s="21"/>
      <c r="M125" s="21"/>
      <c r="N125" s="21"/>
      <c r="O125" s="22" t="str">
        <f t="shared" si="2"/>
        <v>/</v>
      </c>
      <c r="P125" s="21" t="e">
        <f>+VLOOKUP(O125,indices!C:G,3,0)</f>
        <v>#N/A</v>
      </c>
      <c r="Q125" s="26"/>
      <c r="R125" s="26"/>
      <c r="S125" s="26"/>
      <c r="T125" s="26">
        <f t="shared" si="3"/>
        <v>0</v>
      </c>
      <c r="U125" s="21"/>
      <c r="V125" s="21"/>
      <c r="W125" s="21"/>
      <c r="X125" s="29"/>
      <c r="Y125" s="29"/>
      <c r="Z125" s="21"/>
      <c r="AA125" s="21"/>
      <c r="AB125" s="21"/>
      <c r="AC125" s="21"/>
    </row>
    <row r="126" spans="1:29">
      <c r="A126" s="21"/>
      <c r="B126" s="21" t="e">
        <f>+VLOOKUP(A126,'liste écoles'!A:D,2,0)</f>
        <v>#N/A</v>
      </c>
      <c r="C126" s="21" t="e">
        <f>+VLOOKUP(A126,'liste écoles'!A:D,3,0)</f>
        <v>#N/A</v>
      </c>
      <c r="D126" s="21" t="e">
        <f>+VLOOKUP(A126,'liste écoles'!A:D,4,0)</f>
        <v>#N/A</v>
      </c>
      <c r="E126" s="21">
        <v>122</v>
      </c>
      <c r="F126" s="21"/>
      <c r="G126" s="21"/>
      <c r="H126" s="21"/>
      <c r="I126" s="21"/>
      <c r="J126" s="21"/>
      <c r="K126" s="21"/>
      <c r="L126" s="21"/>
      <c r="M126" s="21"/>
      <c r="N126" s="21"/>
      <c r="O126" s="22" t="str">
        <f t="shared" si="2"/>
        <v>/</v>
      </c>
      <c r="P126" s="21" t="e">
        <f>+VLOOKUP(O126,indices!C:G,3,0)</f>
        <v>#N/A</v>
      </c>
      <c r="Q126" s="26"/>
      <c r="R126" s="26"/>
      <c r="S126" s="26"/>
      <c r="T126" s="26">
        <f t="shared" si="3"/>
        <v>0</v>
      </c>
      <c r="U126" s="21"/>
      <c r="V126" s="21"/>
      <c r="W126" s="21"/>
      <c r="X126" s="29"/>
      <c r="Y126" s="29"/>
      <c r="Z126" s="21"/>
      <c r="AA126" s="21"/>
      <c r="AB126" s="21"/>
      <c r="AC126" s="21"/>
    </row>
    <row r="127" spans="1:29">
      <c r="A127" s="21"/>
      <c r="B127" s="21" t="e">
        <f>+VLOOKUP(A127,'liste écoles'!A:D,2,0)</f>
        <v>#N/A</v>
      </c>
      <c r="C127" s="21" t="e">
        <f>+VLOOKUP(A127,'liste écoles'!A:D,3,0)</f>
        <v>#N/A</v>
      </c>
      <c r="D127" s="21" t="e">
        <f>+VLOOKUP(A127,'liste écoles'!A:D,4,0)</f>
        <v>#N/A</v>
      </c>
      <c r="E127" s="21">
        <v>123</v>
      </c>
      <c r="F127" s="21"/>
      <c r="G127" s="21"/>
      <c r="H127" s="21"/>
      <c r="I127" s="21"/>
      <c r="J127" s="21"/>
      <c r="K127" s="21"/>
      <c r="L127" s="21"/>
      <c r="M127" s="21"/>
      <c r="N127" s="21"/>
      <c r="O127" s="22" t="str">
        <f t="shared" si="2"/>
        <v>/</v>
      </c>
      <c r="P127" s="21" t="e">
        <f>+VLOOKUP(O127,indices!C:G,3,0)</f>
        <v>#N/A</v>
      </c>
      <c r="Q127" s="26"/>
      <c r="R127" s="26"/>
      <c r="S127" s="26"/>
      <c r="T127" s="26">
        <f t="shared" si="3"/>
        <v>0</v>
      </c>
      <c r="U127" s="21"/>
      <c r="V127" s="21"/>
      <c r="W127" s="21"/>
      <c r="X127" s="29"/>
      <c r="Y127" s="29"/>
      <c r="Z127" s="21"/>
      <c r="AA127" s="21"/>
      <c r="AB127" s="21"/>
      <c r="AC127" s="21"/>
    </row>
    <row r="128" spans="1:29">
      <c r="A128" s="21"/>
      <c r="B128" s="21" t="e">
        <f>+VLOOKUP(A128,'liste écoles'!A:D,2,0)</f>
        <v>#N/A</v>
      </c>
      <c r="C128" s="21" t="e">
        <f>+VLOOKUP(A128,'liste écoles'!A:D,3,0)</f>
        <v>#N/A</v>
      </c>
      <c r="D128" s="21" t="e">
        <f>+VLOOKUP(A128,'liste écoles'!A:D,4,0)</f>
        <v>#N/A</v>
      </c>
      <c r="E128" s="21">
        <v>124</v>
      </c>
      <c r="F128" s="21"/>
      <c r="G128" s="21"/>
      <c r="H128" s="21"/>
      <c r="I128" s="21"/>
      <c r="J128" s="21"/>
      <c r="K128" s="21"/>
      <c r="L128" s="21"/>
      <c r="M128" s="21"/>
      <c r="N128" s="21"/>
      <c r="O128" s="22" t="str">
        <f t="shared" si="2"/>
        <v>/</v>
      </c>
      <c r="P128" s="21" t="e">
        <f>+VLOOKUP(O128,indices!C:G,3,0)</f>
        <v>#N/A</v>
      </c>
      <c r="Q128" s="26"/>
      <c r="R128" s="26"/>
      <c r="S128" s="26"/>
      <c r="T128" s="26">
        <f t="shared" si="3"/>
        <v>0</v>
      </c>
      <c r="U128" s="21"/>
      <c r="V128" s="21"/>
      <c r="W128" s="21"/>
      <c r="X128" s="29"/>
      <c r="Y128" s="29"/>
      <c r="Z128" s="21"/>
      <c r="AA128" s="21"/>
      <c r="AB128" s="21"/>
      <c r="AC128" s="21"/>
    </row>
    <row r="129" spans="1:29">
      <c r="A129" s="21"/>
      <c r="B129" s="21" t="e">
        <f>+VLOOKUP(A129,'liste écoles'!A:D,2,0)</f>
        <v>#N/A</v>
      </c>
      <c r="C129" s="21" t="e">
        <f>+VLOOKUP(A129,'liste écoles'!A:D,3,0)</f>
        <v>#N/A</v>
      </c>
      <c r="D129" s="21" t="e">
        <f>+VLOOKUP(A129,'liste écoles'!A:D,4,0)</f>
        <v>#N/A</v>
      </c>
      <c r="E129" s="21">
        <v>125</v>
      </c>
      <c r="F129" s="21"/>
      <c r="G129" s="21"/>
      <c r="H129" s="21"/>
      <c r="I129" s="21"/>
      <c r="J129" s="21"/>
      <c r="K129" s="21"/>
      <c r="L129" s="21"/>
      <c r="M129" s="21"/>
      <c r="N129" s="21"/>
      <c r="O129" s="22" t="str">
        <f t="shared" si="2"/>
        <v>/</v>
      </c>
      <c r="P129" s="21" t="e">
        <f>+VLOOKUP(O129,indices!C:G,3,0)</f>
        <v>#N/A</v>
      </c>
      <c r="Q129" s="26"/>
      <c r="R129" s="26"/>
      <c r="S129" s="26"/>
      <c r="T129" s="26">
        <f t="shared" si="3"/>
        <v>0</v>
      </c>
      <c r="U129" s="21"/>
      <c r="V129" s="21"/>
      <c r="W129" s="21"/>
      <c r="X129" s="29"/>
      <c r="Y129" s="29"/>
      <c r="Z129" s="21"/>
      <c r="AA129" s="21"/>
      <c r="AB129" s="21"/>
      <c r="AC129" s="21"/>
    </row>
    <row r="130" spans="1:29">
      <c r="A130" s="21"/>
      <c r="B130" s="21" t="e">
        <f>+VLOOKUP(A130,'liste écoles'!A:D,2,0)</f>
        <v>#N/A</v>
      </c>
      <c r="C130" s="21" t="e">
        <f>+VLOOKUP(A130,'liste écoles'!A:D,3,0)</f>
        <v>#N/A</v>
      </c>
      <c r="D130" s="21" t="e">
        <f>+VLOOKUP(A130,'liste écoles'!A:D,4,0)</f>
        <v>#N/A</v>
      </c>
      <c r="E130" s="21">
        <v>126</v>
      </c>
      <c r="F130" s="21"/>
      <c r="G130" s="21"/>
      <c r="H130" s="21"/>
      <c r="I130" s="21"/>
      <c r="J130" s="21"/>
      <c r="K130" s="21"/>
      <c r="L130" s="21"/>
      <c r="M130" s="21"/>
      <c r="N130" s="21"/>
      <c r="O130" s="22" t="str">
        <f t="shared" si="2"/>
        <v>/</v>
      </c>
      <c r="P130" s="21" t="e">
        <f>+VLOOKUP(O130,indices!C:G,3,0)</f>
        <v>#N/A</v>
      </c>
      <c r="Q130" s="26"/>
      <c r="R130" s="26"/>
      <c r="S130" s="26"/>
      <c r="T130" s="26">
        <f t="shared" si="3"/>
        <v>0</v>
      </c>
      <c r="U130" s="21"/>
      <c r="V130" s="21"/>
      <c r="W130" s="21"/>
      <c r="X130" s="29"/>
      <c r="Y130" s="29"/>
      <c r="Z130" s="21"/>
      <c r="AA130" s="21"/>
      <c r="AB130" s="21"/>
      <c r="AC130" s="21"/>
    </row>
    <row r="131" spans="1:29">
      <c r="A131" s="21"/>
      <c r="B131" s="21" t="e">
        <f>+VLOOKUP(A131,'liste écoles'!A:D,2,0)</f>
        <v>#N/A</v>
      </c>
      <c r="C131" s="21" t="e">
        <f>+VLOOKUP(A131,'liste écoles'!A:D,3,0)</f>
        <v>#N/A</v>
      </c>
      <c r="D131" s="21" t="e">
        <f>+VLOOKUP(A131,'liste écoles'!A:D,4,0)</f>
        <v>#N/A</v>
      </c>
      <c r="E131" s="21">
        <v>127</v>
      </c>
      <c r="F131" s="21"/>
      <c r="G131" s="21"/>
      <c r="H131" s="21"/>
      <c r="I131" s="21"/>
      <c r="J131" s="21"/>
      <c r="K131" s="21"/>
      <c r="L131" s="21"/>
      <c r="M131" s="21"/>
      <c r="N131" s="21"/>
      <c r="O131" s="22" t="str">
        <f t="shared" si="2"/>
        <v>/</v>
      </c>
      <c r="P131" s="21" t="e">
        <f>+VLOOKUP(O131,indices!C:G,3,0)</f>
        <v>#N/A</v>
      </c>
      <c r="Q131" s="26"/>
      <c r="R131" s="26"/>
      <c r="S131" s="26"/>
      <c r="T131" s="26">
        <f t="shared" si="3"/>
        <v>0</v>
      </c>
      <c r="U131" s="21"/>
      <c r="V131" s="21"/>
      <c r="W131" s="21"/>
      <c r="X131" s="29"/>
      <c r="Y131" s="29"/>
      <c r="Z131" s="21"/>
      <c r="AA131" s="21"/>
      <c r="AB131" s="21"/>
      <c r="AC131" s="21"/>
    </row>
    <row r="132" spans="1:29">
      <c r="A132" s="21"/>
      <c r="B132" s="21" t="e">
        <f>+VLOOKUP(A132,'liste écoles'!A:D,2,0)</f>
        <v>#N/A</v>
      </c>
      <c r="C132" s="21" t="e">
        <f>+VLOOKUP(A132,'liste écoles'!A:D,3,0)</f>
        <v>#N/A</v>
      </c>
      <c r="D132" s="21" t="e">
        <f>+VLOOKUP(A132,'liste écoles'!A:D,4,0)</f>
        <v>#N/A</v>
      </c>
      <c r="E132" s="21">
        <v>128</v>
      </c>
      <c r="F132" s="21"/>
      <c r="G132" s="21"/>
      <c r="H132" s="21"/>
      <c r="I132" s="21"/>
      <c r="J132" s="21"/>
      <c r="K132" s="21"/>
      <c r="L132" s="21"/>
      <c r="M132" s="21"/>
      <c r="N132" s="21"/>
      <c r="O132" s="22" t="str">
        <f t="shared" si="2"/>
        <v>/</v>
      </c>
      <c r="P132" s="21" t="e">
        <f>+VLOOKUP(O132,indices!C:G,3,0)</f>
        <v>#N/A</v>
      </c>
      <c r="Q132" s="26"/>
      <c r="R132" s="26"/>
      <c r="S132" s="26"/>
      <c r="T132" s="26">
        <f t="shared" si="3"/>
        <v>0</v>
      </c>
      <c r="U132" s="21"/>
      <c r="V132" s="21"/>
      <c r="W132" s="21"/>
      <c r="X132" s="29"/>
      <c r="Y132" s="29"/>
      <c r="Z132" s="21"/>
      <c r="AA132" s="21"/>
      <c r="AB132" s="21"/>
      <c r="AC132" s="21"/>
    </row>
    <row r="133" spans="1:29">
      <c r="A133" s="21"/>
      <c r="B133" s="21" t="e">
        <f>+VLOOKUP(A133,'liste écoles'!A:D,2,0)</f>
        <v>#N/A</v>
      </c>
      <c r="C133" s="21" t="e">
        <f>+VLOOKUP(A133,'liste écoles'!A:D,3,0)</f>
        <v>#N/A</v>
      </c>
      <c r="D133" s="21" t="e">
        <f>+VLOOKUP(A133,'liste écoles'!A:D,4,0)</f>
        <v>#N/A</v>
      </c>
      <c r="E133" s="21">
        <v>129</v>
      </c>
      <c r="F133" s="21"/>
      <c r="G133" s="21"/>
      <c r="H133" s="21"/>
      <c r="I133" s="21"/>
      <c r="J133" s="21"/>
      <c r="K133" s="21"/>
      <c r="L133" s="21"/>
      <c r="M133" s="21"/>
      <c r="N133" s="21"/>
      <c r="O133" s="22" t="str">
        <f t="shared" ref="O133:O196" si="4">+CONCATENATE(K133,"/",M133)</f>
        <v>/</v>
      </c>
      <c r="P133" s="21" t="e">
        <f>+VLOOKUP(O133,indices!C:G,3,0)</f>
        <v>#N/A</v>
      </c>
      <c r="Q133" s="26"/>
      <c r="R133" s="26"/>
      <c r="S133" s="26"/>
      <c r="T133" s="26">
        <f t="shared" si="3"/>
        <v>0</v>
      </c>
      <c r="U133" s="21"/>
      <c r="V133" s="21"/>
      <c r="W133" s="21"/>
      <c r="X133" s="29"/>
      <c r="Y133" s="29"/>
      <c r="Z133" s="21"/>
      <c r="AA133" s="21"/>
      <c r="AB133" s="21"/>
      <c r="AC133" s="21"/>
    </row>
    <row r="134" spans="1:29">
      <c r="A134" s="21"/>
      <c r="B134" s="21" t="e">
        <f>+VLOOKUP(A134,'liste écoles'!A:D,2,0)</f>
        <v>#N/A</v>
      </c>
      <c r="C134" s="21" t="e">
        <f>+VLOOKUP(A134,'liste écoles'!A:D,3,0)</f>
        <v>#N/A</v>
      </c>
      <c r="D134" s="21" t="e">
        <f>+VLOOKUP(A134,'liste écoles'!A:D,4,0)</f>
        <v>#N/A</v>
      </c>
      <c r="E134" s="21">
        <v>130</v>
      </c>
      <c r="F134" s="21"/>
      <c r="G134" s="21"/>
      <c r="H134" s="21"/>
      <c r="I134" s="21"/>
      <c r="J134" s="21"/>
      <c r="K134" s="21"/>
      <c r="L134" s="21"/>
      <c r="M134" s="21"/>
      <c r="N134" s="21"/>
      <c r="O134" s="22" t="str">
        <f t="shared" si="4"/>
        <v>/</v>
      </c>
      <c r="P134" s="21" t="e">
        <f>+VLOOKUP(O134,indices!C:G,3,0)</f>
        <v>#N/A</v>
      </c>
      <c r="Q134" s="26"/>
      <c r="R134" s="26"/>
      <c r="S134" s="26"/>
      <c r="T134" s="26">
        <f t="shared" ref="T134:T197" si="5">+SUM(Q134:S134)</f>
        <v>0</v>
      </c>
      <c r="U134" s="21"/>
      <c r="V134" s="21"/>
      <c r="W134" s="21"/>
      <c r="X134" s="29"/>
      <c r="Y134" s="29"/>
      <c r="Z134" s="21"/>
      <c r="AA134" s="21"/>
      <c r="AB134" s="21"/>
      <c r="AC134" s="21"/>
    </row>
    <row r="135" spans="1:29">
      <c r="A135" s="21"/>
      <c r="B135" s="21" t="e">
        <f>+VLOOKUP(A135,'liste écoles'!A:D,2,0)</f>
        <v>#N/A</v>
      </c>
      <c r="C135" s="21" t="e">
        <f>+VLOOKUP(A135,'liste écoles'!A:D,3,0)</f>
        <v>#N/A</v>
      </c>
      <c r="D135" s="21" t="e">
        <f>+VLOOKUP(A135,'liste écoles'!A:D,4,0)</f>
        <v>#N/A</v>
      </c>
      <c r="E135" s="21">
        <v>131</v>
      </c>
      <c r="F135" s="21"/>
      <c r="G135" s="21"/>
      <c r="H135" s="21"/>
      <c r="I135" s="21"/>
      <c r="J135" s="21"/>
      <c r="K135" s="21"/>
      <c r="L135" s="21"/>
      <c r="M135" s="21"/>
      <c r="N135" s="21"/>
      <c r="O135" s="22" t="str">
        <f t="shared" si="4"/>
        <v>/</v>
      </c>
      <c r="P135" s="21" t="e">
        <f>+VLOOKUP(O135,indices!C:G,3,0)</f>
        <v>#N/A</v>
      </c>
      <c r="Q135" s="26"/>
      <c r="R135" s="26"/>
      <c r="S135" s="26"/>
      <c r="T135" s="26">
        <f t="shared" si="5"/>
        <v>0</v>
      </c>
      <c r="U135" s="21"/>
      <c r="V135" s="21"/>
      <c r="W135" s="21"/>
      <c r="X135" s="29"/>
      <c r="Y135" s="29"/>
      <c r="Z135" s="21"/>
      <c r="AA135" s="21"/>
      <c r="AB135" s="21"/>
      <c r="AC135" s="21"/>
    </row>
    <row r="136" spans="1:29">
      <c r="A136" s="21"/>
      <c r="B136" s="21" t="e">
        <f>+VLOOKUP(A136,'liste écoles'!A:D,2,0)</f>
        <v>#N/A</v>
      </c>
      <c r="C136" s="21" t="e">
        <f>+VLOOKUP(A136,'liste écoles'!A:D,3,0)</f>
        <v>#N/A</v>
      </c>
      <c r="D136" s="21" t="e">
        <f>+VLOOKUP(A136,'liste écoles'!A:D,4,0)</f>
        <v>#N/A</v>
      </c>
      <c r="E136" s="21">
        <v>132</v>
      </c>
      <c r="F136" s="21"/>
      <c r="G136" s="21"/>
      <c r="H136" s="21"/>
      <c r="I136" s="21"/>
      <c r="J136" s="21"/>
      <c r="K136" s="21"/>
      <c r="L136" s="21"/>
      <c r="M136" s="21"/>
      <c r="N136" s="21"/>
      <c r="O136" s="22" t="str">
        <f t="shared" si="4"/>
        <v>/</v>
      </c>
      <c r="P136" s="21" t="e">
        <f>+VLOOKUP(O136,indices!C:G,3,0)</f>
        <v>#N/A</v>
      </c>
      <c r="Q136" s="26"/>
      <c r="R136" s="26"/>
      <c r="S136" s="26"/>
      <c r="T136" s="26">
        <f t="shared" si="5"/>
        <v>0</v>
      </c>
      <c r="U136" s="21"/>
      <c r="V136" s="21"/>
      <c r="W136" s="21"/>
      <c r="X136" s="29"/>
      <c r="Y136" s="29"/>
      <c r="Z136" s="21"/>
      <c r="AA136" s="21"/>
      <c r="AB136" s="21"/>
      <c r="AC136" s="21"/>
    </row>
    <row r="137" spans="1:29">
      <c r="A137" s="21"/>
      <c r="B137" s="21" t="e">
        <f>+VLOOKUP(A137,'liste écoles'!A:D,2,0)</f>
        <v>#N/A</v>
      </c>
      <c r="C137" s="21" t="e">
        <f>+VLOOKUP(A137,'liste écoles'!A:D,3,0)</f>
        <v>#N/A</v>
      </c>
      <c r="D137" s="21" t="e">
        <f>+VLOOKUP(A137,'liste écoles'!A:D,4,0)</f>
        <v>#N/A</v>
      </c>
      <c r="E137" s="21">
        <v>133</v>
      </c>
      <c r="F137" s="21"/>
      <c r="G137" s="21"/>
      <c r="H137" s="21"/>
      <c r="I137" s="21"/>
      <c r="J137" s="21"/>
      <c r="K137" s="21"/>
      <c r="L137" s="21"/>
      <c r="M137" s="21"/>
      <c r="N137" s="21"/>
      <c r="O137" s="22" t="str">
        <f t="shared" si="4"/>
        <v>/</v>
      </c>
      <c r="P137" s="21" t="e">
        <f>+VLOOKUP(O137,indices!C:G,3,0)</f>
        <v>#N/A</v>
      </c>
      <c r="Q137" s="26"/>
      <c r="R137" s="26"/>
      <c r="S137" s="26"/>
      <c r="T137" s="26">
        <f t="shared" si="5"/>
        <v>0</v>
      </c>
      <c r="U137" s="21"/>
      <c r="V137" s="21"/>
      <c r="W137" s="21"/>
      <c r="X137" s="29"/>
      <c r="Y137" s="29"/>
      <c r="Z137" s="21"/>
      <c r="AA137" s="21"/>
      <c r="AB137" s="21"/>
      <c r="AC137" s="21"/>
    </row>
    <row r="138" spans="1:29">
      <c r="A138" s="21"/>
      <c r="B138" s="21" t="e">
        <f>+VLOOKUP(A138,'liste écoles'!A:D,2,0)</f>
        <v>#N/A</v>
      </c>
      <c r="C138" s="21" t="e">
        <f>+VLOOKUP(A138,'liste écoles'!A:D,3,0)</f>
        <v>#N/A</v>
      </c>
      <c r="D138" s="21" t="e">
        <f>+VLOOKUP(A138,'liste écoles'!A:D,4,0)</f>
        <v>#N/A</v>
      </c>
      <c r="E138" s="21">
        <v>134</v>
      </c>
      <c r="F138" s="21"/>
      <c r="G138" s="21"/>
      <c r="H138" s="21"/>
      <c r="I138" s="21"/>
      <c r="J138" s="21"/>
      <c r="K138" s="21"/>
      <c r="L138" s="21"/>
      <c r="M138" s="21"/>
      <c r="N138" s="21"/>
      <c r="O138" s="22" t="str">
        <f t="shared" si="4"/>
        <v>/</v>
      </c>
      <c r="P138" s="21" t="e">
        <f>+VLOOKUP(O138,indices!C:G,3,0)</f>
        <v>#N/A</v>
      </c>
      <c r="Q138" s="26"/>
      <c r="R138" s="26"/>
      <c r="S138" s="26"/>
      <c r="T138" s="26">
        <f t="shared" si="5"/>
        <v>0</v>
      </c>
      <c r="U138" s="21"/>
      <c r="V138" s="21"/>
      <c r="W138" s="21"/>
      <c r="X138" s="29"/>
      <c r="Y138" s="29"/>
      <c r="Z138" s="21"/>
      <c r="AA138" s="21"/>
      <c r="AB138" s="21"/>
      <c r="AC138" s="21"/>
    </row>
    <row r="139" spans="1:29">
      <c r="A139" s="21"/>
      <c r="B139" s="21" t="e">
        <f>+VLOOKUP(A139,'liste écoles'!A:D,2,0)</f>
        <v>#N/A</v>
      </c>
      <c r="C139" s="21" t="e">
        <f>+VLOOKUP(A139,'liste écoles'!A:D,3,0)</f>
        <v>#N/A</v>
      </c>
      <c r="D139" s="21" t="e">
        <f>+VLOOKUP(A139,'liste écoles'!A:D,4,0)</f>
        <v>#N/A</v>
      </c>
      <c r="E139" s="21">
        <v>135</v>
      </c>
      <c r="F139" s="21"/>
      <c r="G139" s="21"/>
      <c r="H139" s="21"/>
      <c r="I139" s="21"/>
      <c r="J139" s="21"/>
      <c r="K139" s="21"/>
      <c r="L139" s="21"/>
      <c r="M139" s="21"/>
      <c r="N139" s="21"/>
      <c r="O139" s="22" t="str">
        <f t="shared" si="4"/>
        <v>/</v>
      </c>
      <c r="P139" s="21" t="e">
        <f>+VLOOKUP(O139,indices!C:G,3,0)</f>
        <v>#N/A</v>
      </c>
      <c r="Q139" s="26"/>
      <c r="R139" s="26"/>
      <c r="S139" s="26"/>
      <c r="T139" s="26">
        <f t="shared" si="5"/>
        <v>0</v>
      </c>
      <c r="U139" s="21"/>
      <c r="V139" s="21"/>
      <c r="W139" s="21"/>
      <c r="X139" s="29"/>
      <c r="Y139" s="29"/>
      <c r="Z139" s="21"/>
      <c r="AA139" s="21"/>
      <c r="AB139" s="21"/>
      <c r="AC139" s="21"/>
    </row>
    <row r="140" spans="1:29">
      <c r="A140" s="21"/>
      <c r="B140" s="21" t="e">
        <f>+VLOOKUP(A140,'liste écoles'!A:D,2,0)</f>
        <v>#N/A</v>
      </c>
      <c r="C140" s="21" t="e">
        <f>+VLOOKUP(A140,'liste écoles'!A:D,3,0)</f>
        <v>#N/A</v>
      </c>
      <c r="D140" s="21" t="e">
        <f>+VLOOKUP(A140,'liste écoles'!A:D,4,0)</f>
        <v>#N/A</v>
      </c>
      <c r="E140" s="21">
        <v>136</v>
      </c>
      <c r="F140" s="21"/>
      <c r="G140" s="21"/>
      <c r="H140" s="21"/>
      <c r="I140" s="21"/>
      <c r="J140" s="21"/>
      <c r="K140" s="21"/>
      <c r="L140" s="21"/>
      <c r="M140" s="21"/>
      <c r="N140" s="21"/>
      <c r="O140" s="22" t="str">
        <f t="shared" si="4"/>
        <v>/</v>
      </c>
      <c r="P140" s="21" t="e">
        <f>+VLOOKUP(O140,indices!C:G,3,0)</f>
        <v>#N/A</v>
      </c>
      <c r="Q140" s="26"/>
      <c r="R140" s="26"/>
      <c r="S140" s="26"/>
      <c r="T140" s="26">
        <f t="shared" si="5"/>
        <v>0</v>
      </c>
      <c r="U140" s="21"/>
      <c r="V140" s="21"/>
      <c r="W140" s="21"/>
      <c r="X140" s="29"/>
      <c r="Y140" s="29"/>
      <c r="Z140" s="21"/>
      <c r="AA140" s="21"/>
      <c r="AB140" s="21"/>
      <c r="AC140" s="21"/>
    </row>
    <row r="141" spans="1:29">
      <c r="A141" s="21"/>
      <c r="B141" s="21" t="e">
        <f>+VLOOKUP(A141,'liste écoles'!A:D,2,0)</f>
        <v>#N/A</v>
      </c>
      <c r="C141" s="21" t="e">
        <f>+VLOOKUP(A141,'liste écoles'!A:D,3,0)</f>
        <v>#N/A</v>
      </c>
      <c r="D141" s="21" t="e">
        <f>+VLOOKUP(A141,'liste écoles'!A:D,4,0)</f>
        <v>#N/A</v>
      </c>
      <c r="E141" s="21">
        <v>137</v>
      </c>
      <c r="F141" s="21"/>
      <c r="G141" s="21"/>
      <c r="H141" s="21"/>
      <c r="I141" s="21"/>
      <c r="J141" s="21"/>
      <c r="K141" s="21"/>
      <c r="L141" s="21"/>
      <c r="M141" s="21"/>
      <c r="N141" s="21"/>
      <c r="O141" s="22" t="str">
        <f t="shared" si="4"/>
        <v>/</v>
      </c>
      <c r="P141" s="21" t="e">
        <f>+VLOOKUP(O141,indices!C:G,3,0)</f>
        <v>#N/A</v>
      </c>
      <c r="Q141" s="26"/>
      <c r="R141" s="26"/>
      <c r="S141" s="26"/>
      <c r="T141" s="26">
        <f t="shared" si="5"/>
        <v>0</v>
      </c>
      <c r="U141" s="21"/>
      <c r="V141" s="21"/>
      <c r="W141" s="21"/>
      <c r="X141" s="29"/>
      <c r="Y141" s="29"/>
      <c r="Z141" s="21"/>
      <c r="AA141" s="21"/>
      <c r="AB141" s="21"/>
      <c r="AC141" s="21"/>
    </row>
    <row r="142" spans="1:29">
      <c r="A142" s="21"/>
      <c r="B142" s="21" t="e">
        <f>+VLOOKUP(A142,'liste écoles'!A:D,2,0)</f>
        <v>#N/A</v>
      </c>
      <c r="C142" s="21" t="e">
        <f>+VLOOKUP(A142,'liste écoles'!A:D,3,0)</f>
        <v>#N/A</v>
      </c>
      <c r="D142" s="21" t="e">
        <f>+VLOOKUP(A142,'liste écoles'!A:D,4,0)</f>
        <v>#N/A</v>
      </c>
      <c r="E142" s="21">
        <v>138</v>
      </c>
      <c r="F142" s="21"/>
      <c r="G142" s="21"/>
      <c r="H142" s="21"/>
      <c r="I142" s="21"/>
      <c r="J142" s="21"/>
      <c r="K142" s="21"/>
      <c r="L142" s="21"/>
      <c r="M142" s="21"/>
      <c r="N142" s="21"/>
      <c r="O142" s="22" t="str">
        <f t="shared" si="4"/>
        <v>/</v>
      </c>
      <c r="P142" s="21" t="e">
        <f>+VLOOKUP(O142,indices!C:G,3,0)</f>
        <v>#N/A</v>
      </c>
      <c r="Q142" s="26"/>
      <c r="R142" s="26"/>
      <c r="S142" s="26"/>
      <c r="T142" s="26">
        <f t="shared" si="5"/>
        <v>0</v>
      </c>
      <c r="U142" s="21"/>
      <c r="V142" s="21"/>
      <c r="W142" s="21"/>
      <c r="X142" s="29"/>
      <c r="Y142" s="29"/>
      <c r="Z142" s="21"/>
      <c r="AA142" s="21"/>
      <c r="AB142" s="21"/>
      <c r="AC142" s="21"/>
    </row>
    <row r="143" spans="1:29">
      <c r="A143" s="21"/>
      <c r="B143" s="21" t="e">
        <f>+VLOOKUP(A143,'liste écoles'!A:D,2,0)</f>
        <v>#N/A</v>
      </c>
      <c r="C143" s="21" t="e">
        <f>+VLOOKUP(A143,'liste écoles'!A:D,3,0)</f>
        <v>#N/A</v>
      </c>
      <c r="D143" s="21" t="e">
        <f>+VLOOKUP(A143,'liste écoles'!A:D,4,0)</f>
        <v>#N/A</v>
      </c>
      <c r="E143" s="21">
        <v>139</v>
      </c>
      <c r="F143" s="21"/>
      <c r="G143" s="21"/>
      <c r="H143" s="21"/>
      <c r="I143" s="21"/>
      <c r="J143" s="21"/>
      <c r="K143" s="21"/>
      <c r="L143" s="21"/>
      <c r="M143" s="21"/>
      <c r="N143" s="21"/>
      <c r="O143" s="22" t="str">
        <f t="shared" si="4"/>
        <v>/</v>
      </c>
      <c r="P143" s="21" t="e">
        <f>+VLOOKUP(O143,indices!C:G,3,0)</f>
        <v>#N/A</v>
      </c>
      <c r="Q143" s="26"/>
      <c r="R143" s="26"/>
      <c r="S143" s="26"/>
      <c r="T143" s="26">
        <f t="shared" si="5"/>
        <v>0</v>
      </c>
      <c r="U143" s="21"/>
      <c r="V143" s="21"/>
      <c r="W143" s="21"/>
      <c r="X143" s="29"/>
      <c r="Y143" s="29"/>
      <c r="Z143" s="21"/>
      <c r="AA143" s="21"/>
      <c r="AB143" s="21"/>
      <c r="AC143" s="21"/>
    </row>
    <row r="144" spans="1:29">
      <c r="A144" s="21"/>
      <c r="B144" s="21" t="e">
        <f>+VLOOKUP(A144,'liste écoles'!A:D,2,0)</f>
        <v>#N/A</v>
      </c>
      <c r="C144" s="21" t="e">
        <f>+VLOOKUP(A144,'liste écoles'!A:D,3,0)</f>
        <v>#N/A</v>
      </c>
      <c r="D144" s="21" t="e">
        <f>+VLOOKUP(A144,'liste écoles'!A:D,4,0)</f>
        <v>#N/A</v>
      </c>
      <c r="E144" s="21">
        <v>140</v>
      </c>
      <c r="F144" s="21"/>
      <c r="G144" s="21"/>
      <c r="H144" s="21"/>
      <c r="I144" s="21"/>
      <c r="J144" s="21"/>
      <c r="K144" s="21"/>
      <c r="L144" s="21"/>
      <c r="M144" s="21"/>
      <c r="N144" s="21"/>
      <c r="O144" s="22" t="str">
        <f t="shared" si="4"/>
        <v>/</v>
      </c>
      <c r="P144" s="21" t="e">
        <f>+VLOOKUP(O144,indices!C:G,3,0)</f>
        <v>#N/A</v>
      </c>
      <c r="Q144" s="26"/>
      <c r="R144" s="26"/>
      <c r="S144" s="26"/>
      <c r="T144" s="26">
        <f t="shared" si="5"/>
        <v>0</v>
      </c>
      <c r="U144" s="21"/>
      <c r="V144" s="21"/>
      <c r="W144" s="21"/>
      <c r="X144" s="29"/>
      <c r="Y144" s="29"/>
      <c r="Z144" s="21"/>
      <c r="AA144" s="21"/>
      <c r="AB144" s="21"/>
      <c r="AC144" s="21"/>
    </row>
    <row r="145" spans="1:29">
      <c r="A145" s="21"/>
      <c r="B145" s="21" t="e">
        <f>+VLOOKUP(A145,'liste écoles'!A:D,2,0)</f>
        <v>#N/A</v>
      </c>
      <c r="C145" s="21" t="e">
        <f>+VLOOKUP(A145,'liste écoles'!A:D,3,0)</f>
        <v>#N/A</v>
      </c>
      <c r="D145" s="21" t="e">
        <f>+VLOOKUP(A145,'liste écoles'!A:D,4,0)</f>
        <v>#N/A</v>
      </c>
      <c r="E145" s="21">
        <v>141</v>
      </c>
      <c r="F145" s="21"/>
      <c r="G145" s="21"/>
      <c r="H145" s="21"/>
      <c r="I145" s="21"/>
      <c r="J145" s="21"/>
      <c r="K145" s="21"/>
      <c r="L145" s="21"/>
      <c r="M145" s="21"/>
      <c r="N145" s="21"/>
      <c r="O145" s="22" t="str">
        <f t="shared" si="4"/>
        <v>/</v>
      </c>
      <c r="P145" s="21" t="e">
        <f>+VLOOKUP(O145,indices!C:G,3,0)</f>
        <v>#N/A</v>
      </c>
      <c r="Q145" s="26"/>
      <c r="R145" s="26"/>
      <c r="S145" s="26"/>
      <c r="T145" s="26">
        <f t="shared" si="5"/>
        <v>0</v>
      </c>
      <c r="U145" s="21"/>
      <c r="V145" s="21"/>
      <c r="W145" s="21"/>
      <c r="X145" s="29"/>
      <c r="Y145" s="29"/>
      <c r="Z145" s="21"/>
      <c r="AA145" s="21"/>
      <c r="AB145" s="21"/>
      <c r="AC145" s="21"/>
    </row>
    <row r="146" spans="1:29">
      <c r="A146" s="21"/>
      <c r="B146" s="21" t="e">
        <f>+VLOOKUP(A146,'liste écoles'!A:D,2,0)</f>
        <v>#N/A</v>
      </c>
      <c r="C146" s="21" t="e">
        <f>+VLOOKUP(A146,'liste écoles'!A:D,3,0)</f>
        <v>#N/A</v>
      </c>
      <c r="D146" s="21" t="e">
        <f>+VLOOKUP(A146,'liste écoles'!A:D,4,0)</f>
        <v>#N/A</v>
      </c>
      <c r="E146" s="21">
        <v>142</v>
      </c>
      <c r="F146" s="21"/>
      <c r="G146" s="21"/>
      <c r="H146" s="21"/>
      <c r="I146" s="21"/>
      <c r="J146" s="21"/>
      <c r="K146" s="21"/>
      <c r="L146" s="21"/>
      <c r="M146" s="21"/>
      <c r="N146" s="21"/>
      <c r="O146" s="22" t="str">
        <f t="shared" si="4"/>
        <v>/</v>
      </c>
      <c r="P146" s="21" t="e">
        <f>+VLOOKUP(O146,indices!C:G,3,0)</f>
        <v>#N/A</v>
      </c>
      <c r="Q146" s="26"/>
      <c r="R146" s="26"/>
      <c r="S146" s="26"/>
      <c r="T146" s="26">
        <f t="shared" si="5"/>
        <v>0</v>
      </c>
      <c r="U146" s="21"/>
      <c r="V146" s="21"/>
      <c r="W146" s="21"/>
      <c r="X146" s="29"/>
      <c r="Y146" s="29"/>
      <c r="Z146" s="21"/>
      <c r="AA146" s="21"/>
      <c r="AB146" s="21"/>
      <c r="AC146" s="21"/>
    </row>
    <row r="147" spans="1:29">
      <c r="A147" s="21"/>
      <c r="B147" s="21" t="e">
        <f>+VLOOKUP(A147,'liste écoles'!A:D,2,0)</f>
        <v>#N/A</v>
      </c>
      <c r="C147" s="21" t="e">
        <f>+VLOOKUP(A147,'liste écoles'!A:D,3,0)</f>
        <v>#N/A</v>
      </c>
      <c r="D147" s="21" t="e">
        <f>+VLOOKUP(A147,'liste écoles'!A:D,4,0)</f>
        <v>#N/A</v>
      </c>
      <c r="E147" s="21">
        <v>143</v>
      </c>
      <c r="F147" s="21"/>
      <c r="G147" s="21"/>
      <c r="H147" s="21"/>
      <c r="I147" s="21"/>
      <c r="J147" s="21"/>
      <c r="K147" s="21"/>
      <c r="L147" s="21"/>
      <c r="M147" s="21"/>
      <c r="N147" s="21"/>
      <c r="O147" s="22" t="str">
        <f t="shared" si="4"/>
        <v>/</v>
      </c>
      <c r="P147" s="21" t="e">
        <f>+VLOOKUP(O147,indices!C:G,3,0)</f>
        <v>#N/A</v>
      </c>
      <c r="Q147" s="26"/>
      <c r="R147" s="26"/>
      <c r="S147" s="26"/>
      <c r="T147" s="26">
        <f t="shared" si="5"/>
        <v>0</v>
      </c>
      <c r="U147" s="21"/>
      <c r="V147" s="21"/>
      <c r="W147" s="21"/>
      <c r="X147" s="29"/>
      <c r="Y147" s="29"/>
      <c r="Z147" s="21"/>
      <c r="AA147" s="21"/>
      <c r="AB147" s="21"/>
      <c r="AC147" s="21"/>
    </row>
    <row r="148" spans="1:29">
      <c r="A148" s="21"/>
      <c r="B148" s="21" t="e">
        <f>+VLOOKUP(A148,'liste écoles'!A:D,2,0)</f>
        <v>#N/A</v>
      </c>
      <c r="C148" s="21" t="e">
        <f>+VLOOKUP(A148,'liste écoles'!A:D,3,0)</f>
        <v>#N/A</v>
      </c>
      <c r="D148" s="21" t="e">
        <f>+VLOOKUP(A148,'liste écoles'!A:D,4,0)</f>
        <v>#N/A</v>
      </c>
      <c r="E148" s="21">
        <v>144</v>
      </c>
      <c r="F148" s="21"/>
      <c r="G148" s="21"/>
      <c r="H148" s="21"/>
      <c r="I148" s="21"/>
      <c r="J148" s="21"/>
      <c r="K148" s="21"/>
      <c r="L148" s="21"/>
      <c r="M148" s="21"/>
      <c r="N148" s="21"/>
      <c r="O148" s="22" t="str">
        <f t="shared" si="4"/>
        <v>/</v>
      </c>
      <c r="P148" s="21" t="e">
        <f>+VLOOKUP(O148,indices!C:G,3,0)</f>
        <v>#N/A</v>
      </c>
      <c r="Q148" s="26"/>
      <c r="R148" s="26"/>
      <c r="S148" s="26"/>
      <c r="T148" s="26">
        <f t="shared" si="5"/>
        <v>0</v>
      </c>
      <c r="U148" s="21"/>
      <c r="V148" s="21"/>
      <c r="W148" s="21"/>
      <c r="X148" s="29"/>
      <c r="Y148" s="29"/>
      <c r="Z148" s="21"/>
      <c r="AA148" s="21"/>
      <c r="AB148" s="21"/>
      <c r="AC148" s="21"/>
    </row>
    <row r="149" spans="1:29">
      <c r="A149" s="21"/>
      <c r="B149" s="21" t="e">
        <f>+VLOOKUP(A149,'liste écoles'!A:D,2,0)</f>
        <v>#N/A</v>
      </c>
      <c r="C149" s="21" t="e">
        <f>+VLOOKUP(A149,'liste écoles'!A:D,3,0)</f>
        <v>#N/A</v>
      </c>
      <c r="D149" s="21" t="e">
        <f>+VLOOKUP(A149,'liste écoles'!A:D,4,0)</f>
        <v>#N/A</v>
      </c>
      <c r="E149" s="21">
        <v>145</v>
      </c>
      <c r="F149" s="21"/>
      <c r="G149" s="21"/>
      <c r="H149" s="21"/>
      <c r="I149" s="21"/>
      <c r="J149" s="21"/>
      <c r="K149" s="21"/>
      <c r="L149" s="21"/>
      <c r="M149" s="21"/>
      <c r="N149" s="21"/>
      <c r="O149" s="22" t="str">
        <f t="shared" si="4"/>
        <v>/</v>
      </c>
      <c r="P149" s="21" t="e">
        <f>+VLOOKUP(O149,indices!C:G,3,0)</f>
        <v>#N/A</v>
      </c>
      <c r="Q149" s="26"/>
      <c r="R149" s="26"/>
      <c r="S149" s="26"/>
      <c r="T149" s="26">
        <f t="shared" si="5"/>
        <v>0</v>
      </c>
      <c r="U149" s="21"/>
      <c r="V149" s="21"/>
      <c r="W149" s="21"/>
      <c r="X149" s="29"/>
      <c r="Y149" s="29"/>
      <c r="Z149" s="21"/>
      <c r="AA149" s="21"/>
      <c r="AB149" s="21"/>
      <c r="AC149" s="21"/>
    </row>
    <row r="150" spans="1:29">
      <c r="A150" s="21"/>
      <c r="B150" s="21" t="e">
        <f>+VLOOKUP(A150,'liste écoles'!A:D,2,0)</f>
        <v>#N/A</v>
      </c>
      <c r="C150" s="21" t="e">
        <f>+VLOOKUP(A150,'liste écoles'!A:D,3,0)</f>
        <v>#N/A</v>
      </c>
      <c r="D150" s="21" t="e">
        <f>+VLOOKUP(A150,'liste écoles'!A:D,4,0)</f>
        <v>#N/A</v>
      </c>
      <c r="E150" s="21">
        <v>146</v>
      </c>
      <c r="F150" s="21"/>
      <c r="G150" s="21"/>
      <c r="H150" s="21"/>
      <c r="I150" s="21"/>
      <c r="J150" s="21"/>
      <c r="K150" s="21"/>
      <c r="L150" s="21"/>
      <c r="M150" s="21"/>
      <c r="N150" s="21"/>
      <c r="O150" s="22" t="str">
        <f t="shared" si="4"/>
        <v>/</v>
      </c>
      <c r="P150" s="21" t="e">
        <f>+VLOOKUP(O150,indices!C:G,3,0)</f>
        <v>#N/A</v>
      </c>
      <c r="Q150" s="26"/>
      <c r="R150" s="26"/>
      <c r="S150" s="26"/>
      <c r="T150" s="26">
        <f t="shared" si="5"/>
        <v>0</v>
      </c>
      <c r="U150" s="21"/>
      <c r="V150" s="21"/>
      <c r="W150" s="21"/>
      <c r="X150" s="29"/>
      <c r="Y150" s="29"/>
      <c r="Z150" s="21"/>
      <c r="AA150" s="21"/>
      <c r="AB150" s="21"/>
      <c r="AC150" s="21"/>
    </row>
    <row r="151" spans="1:29">
      <c r="A151" s="21"/>
      <c r="B151" s="21" t="e">
        <f>+VLOOKUP(A151,'liste écoles'!A:D,2,0)</f>
        <v>#N/A</v>
      </c>
      <c r="C151" s="21" t="e">
        <f>+VLOOKUP(A151,'liste écoles'!A:D,3,0)</f>
        <v>#N/A</v>
      </c>
      <c r="D151" s="21" t="e">
        <f>+VLOOKUP(A151,'liste écoles'!A:D,4,0)</f>
        <v>#N/A</v>
      </c>
      <c r="E151" s="21">
        <v>147</v>
      </c>
      <c r="F151" s="21"/>
      <c r="G151" s="21"/>
      <c r="H151" s="21"/>
      <c r="I151" s="21"/>
      <c r="J151" s="21"/>
      <c r="K151" s="21"/>
      <c r="L151" s="21"/>
      <c r="M151" s="21"/>
      <c r="N151" s="21"/>
      <c r="O151" s="22" t="str">
        <f t="shared" si="4"/>
        <v>/</v>
      </c>
      <c r="P151" s="21" t="e">
        <f>+VLOOKUP(O151,indices!C:G,3,0)</f>
        <v>#N/A</v>
      </c>
      <c r="Q151" s="26"/>
      <c r="R151" s="26"/>
      <c r="S151" s="26"/>
      <c r="T151" s="26">
        <f t="shared" si="5"/>
        <v>0</v>
      </c>
      <c r="U151" s="21"/>
      <c r="V151" s="21"/>
      <c r="W151" s="21"/>
      <c r="X151" s="29"/>
      <c r="Y151" s="29"/>
      <c r="Z151" s="21"/>
      <c r="AA151" s="21"/>
      <c r="AB151" s="21"/>
      <c r="AC151" s="21"/>
    </row>
    <row r="152" spans="1:29">
      <c r="A152" s="21"/>
      <c r="B152" s="21" t="e">
        <f>+VLOOKUP(A152,'liste écoles'!A:D,2,0)</f>
        <v>#N/A</v>
      </c>
      <c r="C152" s="21" t="e">
        <f>+VLOOKUP(A152,'liste écoles'!A:D,3,0)</f>
        <v>#N/A</v>
      </c>
      <c r="D152" s="21" t="e">
        <f>+VLOOKUP(A152,'liste écoles'!A:D,4,0)</f>
        <v>#N/A</v>
      </c>
      <c r="E152" s="21">
        <v>148</v>
      </c>
      <c r="F152" s="21"/>
      <c r="G152" s="21"/>
      <c r="H152" s="21"/>
      <c r="I152" s="21"/>
      <c r="J152" s="21"/>
      <c r="K152" s="21"/>
      <c r="L152" s="21"/>
      <c r="M152" s="21"/>
      <c r="N152" s="21"/>
      <c r="O152" s="22" t="str">
        <f t="shared" si="4"/>
        <v>/</v>
      </c>
      <c r="P152" s="21" t="e">
        <f>+VLOOKUP(O152,indices!C:G,3,0)</f>
        <v>#N/A</v>
      </c>
      <c r="Q152" s="26"/>
      <c r="R152" s="26"/>
      <c r="S152" s="26"/>
      <c r="T152" s="26">
        <f t="shared" si="5"/>
        <v>0</v>
      </c>
      <c r="U152" s="21"/>
      <c r="V152" s="21"/>
      <c r="W152" s="21"/>
      <c r="X152" s="29"/>
      <c r="Y152" s="29"/>
      <c r="Z152" s="21"/>
      <c r="AA152" s="21"/>
      <c r="AB152" s="21"/>
      <c r="AC152" s="21"/>
    </row>
    <row r="153" spans="1:29">
      <c r="A153" s="21"/>
      <c r="B153" s="21" t="e">
        <f>+VLOOKUP(A153,'liste écoles'!A:D,2,0)</f>
        <v>#N/A</v>
      </c>
      <c r="C153" s="21" t="e">
        <f>+VLOOKUP(A153,'liste écoles'!A:D,3,0)</f>
        <v>#N/A</v>
      </c>
      <c r="D153" s="21" t="e">
        <f>+VLOOKUP(A153,'liste écoles'!A:D,4,0)</f>
        <v>#N/A</v>
      </c>
      <c r="E153" s="21">
        <v>149</v>
      </c>
      <c r="F153" s="21"/>
      <c r="G153" s="21"/>
      <c r="H153" s="21"/>
      <c r="I153" s="21"/>
      <c r="J153" s="21"/>
      <c r="K153" s="21"/>
      <c r="L153" s="21"/>
      <c r="M153" s="21"/>
      <c r="N153" s="21"/>
      <c r="O153" s="22" t="str">
        <f t="shared" si="4"/>
        <v>/</v>
      </c>
      <c r="P153" s="21" t="e">
        <f>+VLOOKUP(O153,indices!C:G,3,0)</f>
        <v>#N/A</v>
      </c>
      <c r="Q153" s="26"/>
      <c r="R153" s="26"/>
      <c r="S153" s="26"/>
      <c r="T153" s="26">
        <f t="shared" si="5"/>
        <v>0</v>
      </c>
      <c r="U153" s="21"/>
      <c r="V153" s="21"/>
      <c r="W153" s="21"/>
      <c r="X153" s="29"/>
      <c r="Y153" s="29"/>
      <c r="Z153" s="21"/>
      <c r="AA153" s="21"/>
      <c r="AB153" s="21"/>
      <c r="AC153" s="21"/>
    </row>
    <row r="154" spans="1:29">
      <c r="A154" s="21"/>
      <c r="B154" s="21" t="e">
        <f>+VLOOKUP(A154,'liste écoles'!A:D,2,0)</f>
        <v>#N/A</v>
      </c>
      <c r="C154" s="21" t="e">
        <f>+VLOOKUP(A154,'liste écoles'!A:D,3,0)</f>
        <v>#N/A</v>
      </c>
      <c r="D154" s="21" t="e">
        <f>+VLOOKUP(A154,'liste écoles'!A:D,4,0)</f>
        <v>#N/A</v>
      </c>
      <c r="E154" s="21">
        <v>150</v>
      </c>
      <c r="F154" s="21"/>
      <c r="G154" s="21"/>
      <c r="H154" s="21"/>
      <c r="I154" s="21"/>
      <c r="J154" s="21"/>
      <c r="K154" s="21"/>
      <c r="L154" s="21"/>
      <c r="M154" s="21"/>
      <c r="N154" s="21"/>
      <c r="O154" s="22" t="str">
        <f t="shared" si="4"/>
        <v>/</v>
      </c>
      <c r="P154" s="21" t="e">
        <f>+VLOOKUP(O154,indices!C:G,3,0)</f>
        <v>#N/A</v>
      </c>
      <c r="Q154" s="26"/>
      <c r="R154" s="26"/>
      <c r="S154" s="26"/>
      <c r="T154" s="26">
        <f t="shared" si="5"/>
        <v>0</v>
      </c>
      <c r="U154" s="21"/>
      <c r="V154" s="21"/>
      <c r="W154" s="21"/>
      <c r="X154" s="29"/>
      <c r="Y154" s="29"/>
      <c r="Z154" s="21"/>
      <c r="AA154" s="21"/>
      <c r="AB154" s="21"/>
      <c r="AC154" s="21"/>
    </row>
    <row r="155" spans="1:29">
      <c r="A155" s="21"/>
      <c r="B155" s="21" t="e">
        <f>+VLOOKUP(A155,'liste écoles'!A:D,2,0)</f>
        <v>#N/A</v>
      </c>
      <c r="C155" s="21" t="e">
        <f>+VLOOKUP(A155,'liste écoles'!A:D,3,0)</f>
        <v>#N/A</v>
      </c>
      <c r="D155" s="21" t="e">
        <f>+VLOOKUP(A155,'liste écoles'!A:D,4,0)</f>
        <v>#N/A</v>
      </c>
      <c r="E155" s="21">
        <v>151</v>
      </c>
      <c r="F155" s="21"/>
      <c r="G155" s="21"/>
      <c r="H155" s="21"/>
      <c r="I155" s="21"/>
      <c r="J155" s="21"/>
      <c r="K155" s="21"/>
      <c r="L155" s="21"/>
      <c r="M155" s="21"/>
      <c r="N155" s="21"/>
      <c r="O155" s="22" t="str">
        <f t="shared" si="4"/>
        <v>/</v>
      </c>
      <c r="P155" s="21" t="e">
        <f>+VLOOKUP(O155,indices!C:G,3,0)</f>
        <v>#N/A</v>
      </c>
      <c r="Q155" s="26"/>
      <c r="R155" s="26"/>
      <c r="S155" s="26"/>
      <c r="T155" s="26">
        <f t="shared" si="5"/>
        <v>0</v>
      </c>
      <c r="U155" s="21"/>
      <c r="V155" s="21"/>
      <c r="W155" s="21"/>
      <c r="X155" s="29"/>
      <c r="Y155" s="29"/>
      <c r="Z155" s="21"/>
      <c r="AA155" s="21"/>
      <c r="AB155" s="21"/>
      <c r="AC155" s="21"/>
    </row>
    <row r="156" spans="1:29">
      <c r="A156" s="21"/>
      <c r="B156" s="21" t="e">
        <f>+VLOOKUP(A156,'liste écoles'!A:D,2,0)</f>
        <v>#N/A</v>
      </c>
      <c r="C156" s="21" t="e">
        <f>+VLOOKUP(A156,'liste écoles'!A:D,3,0)</f>
        <v>#N/A</v>
      </c>
      <c r="D156" s="21" t="e">
        <f>+VLOOKUP(A156,'liste écoles'!A:D,4,0)</f>
        <v>#N/A</v>
      </c>
      <c r="E156" s="21">
        <v>152</v>
      </c>
      <c r="F156" s="21"/>
      <c r="G156" s="21"/>
      <c r="H156" s="21"/>
      <c r="I156" s="21"/>
      <c r="J156" s="21"/>
      <c r="K156" s="21"/>
      <c r="L156" s="21"/>
      <c r="M156" s="21"/>
      <c r="N156" s="21"/>
      <c r="O156" s="22" t="str">
        <f t="shared" si="4"/>
        <v>/</v>
      </c>
      <c r="P156" s="21" t="e">
        <f>+VLOOKUP(O156,indices!C:G,3,0)</f>
        <v>#N/A</v>
      </c>
      <c r="Q156" s="26"/>
      <c r="R156" s="26"/>
      <c r="S156" s="26"/>
      <c r="T156" s="26">
        <f t="shared" si="5"/>
        <v>0</v>
      </c>
      <c r="U156" s="21"/>
      <c r="V156" s="21"/>
      <c r="W156" s="21"/>
      <c r="X156" s="29"/>
      <c r="Y156" s="29"/>
      <c r="Z156" s="21"/>
      <c r="AA156" s="21"/>
      <c r="AB156" s="21"/>
      <c r="AC156" s="21"/>
    </row>
    <row r="157" spans="1:29">
      <c r="A157" s="21"/>
      <c r="B157" s="21" t="e">
        <f>+VLOOKUP(A157,'liste écoles'!A:D,2,0)</f>
        <v>#N/A</v>
      </c>
      <c r="C157" s="21" t="e">
        <f>+VLOOKUP(A157,'liste écoles'!A:D,3,0)</f>
        <v>#N/A</v>
      </c>
      <c r="D157" s="21" t="e">
        <f>+VLOOKUP(A157,'liste écoles'!A:D,4,0)</f>
        <v>#N/A</v>
      </c>
      <c r="E157" s="21">
        <v>153</v>
      </c>
      <c r="F157" s="21"/>
      <c r="G157" s="21"/>
      <c r="H157" s="21"/>
      <c r="I157" s="21"/>
      <c r="J157" s="21"/>
      <c r="K157" s="21"/>
      <c r="L157" s="21"/>
      <c r="M157" s="21"/>
      <c r="N157" s="21"/>
      <c r="O157" s="22" t="str">
        <f t="shared" si="4"/>
        <v>/</v>
      </c>
      <c r="P157" s="21" t="e">
        <f>+VLOOKUP(O157,indices!C:G,3,0)</f>
        <v>#N/A</v>
      </c>
      <c r="Q157" s="26"/>
      <c r="R157" s="26"/>
      <c r="S157" s="26"/>
      <c r="T157" s="26">
        <f t="shared" si="5"/>
        <v>0</v>
      </c>
      <c r="U157" s="21"/>
      <c r="V157" s="21"/>
      <c r="W157" s="21"/>
      <c r="X157" s="29"/>
      <c r="Y157" s="29"/>
      <c r="Z157" s="21"/>
      <c r="AA157" s="21"/>
      <c r="AB157" s="21"/>
      <c r="AC157" s="21"/>
    </row>
    <row r="158" spans="1:29">
      <c r="A158" s="21"/>
      <c r="B158" s="21" t="e">
        <f>+VLOOKUP(A158,'liste écoles'!A:D,2,0)</f>
        <v>#N/A</v>
      </c>
      <c r="C158" s="21" t="e">
        <f>+VLOOKUP(A158,'liste écoles'!A:D,3,0)</f>
        <v>#N/A</v>
      </c>
      <c r="D158" s="21" t="e">
        <f>+VLOOKUP(A158,'liste écoles'!A:D,4,0)</f>
        <v>#N/A</v>
      </c>
      <c r="E158" s="21">
        <v>154</v>
      </c>
      <c r="F158" s="21"/>
      <c r="G158" s="21"/>
      <c r="H158" s="21"/>
      <c r="I158" s="21"/>
      <c r="J158" s="21"/>
      <c r="K158" s="21"/>
      <c r="L158" s="21"/>
      <c r="M158" s="21"/>
      <c r="N158" s="21"/>
      <c r="O158" s="22" t="str">
        <f t="shared" si="4"/>
        <v>/</v>
      </c>
      <c r="P158" s="21" t="e">
        <f>+VLOOKUP(O158,indices!C:G,3,0)</f>
        <v>#N/A</v>
      </c>
      <c r="Q158" s="26"/>
      <c r="R158" s="26"/>
      <c r="S158" s="26"/>
      <c r="T158" s="26">
        <f t="shared" si="5"/>
        <v>0</v>
      </c>
      <c r="U158" s="21"/>
      <c r="V158" s="21"/>
      <c r="W158" s="21"/>
      <c r="X158" s="29"/>
      <c r="Y158" s="29"/>
      <c r="Z158" s="21"/>
      <c r="AA158" s="21"/>
      <c r="AB158" s="21"/>
      <c r="AC158" s="21"/>
    </row>
    <row r="159" spans="1:29">
      <c r="A159" s="21"/>
      <c r="B159" s="21" t="e">
        <f>+VLOOKUP(A159,'liste écoles'!A:D,2,0)</f>
        <v>#N/A</v>
      </c>
      <c r="C159" s="21" t="e">
        <f>+VLOOKUP(A159,'liste écoles'!A:D,3,0)</f>
        <v>#N/A</v>
      </c>
      <c r="D159" s="21" t="e">
        <f>+VLOOKUP(A159,'liste écoles'!A:D,4,0)</f>
        <v>#N/A</v>
      </c>
      <c r="E159" s="21">
        <v>155</v>
      </c>
      <c r="F159" s="21"/>
      <c r="G159" s="21"/>
      <c r="H159" s="21"/>
      <c r="I159" s="21"/>
      <c r="J159" s="21"/>
      <c r="K159" s="21"/>
      <c r="L159" s="21"/>
      <c r="M159" s="21"/>
      <c r="N159" s="21"/>
      <c r="O159" s="22" t="str">
        <f t="shared" si="4"/>
        <v>/</v>
      </c>
      <c r="P159" s="21" t="e">
        <f>+VLOOKUP(O159,indices!C:G,3,0)</f>
        <v>#N/A</v>
      </c>
      <c r="Q159" s="26"/>
      <c r="R159" s="26"/>
      <c r="S159" s="26"/>
      <c r="T159" s="26">
        <f t="shared" si="5"/>
        <v>0</v>
      </c>
      <c r="U159" s="21"/>
      <c r="V159" s="21"/>
      <c r="W159" s="21"/>
      <c r="X159" s="29"/>
      <c r="Y159" s="29"/>
      <c r="Z159" s="21"/>
      <c r="AA159" s="21"/>
      <c r="AB159" s="21"/>
      <c r="AC159" s="21"/>
    </row>
    <row r="160" spans="1:29">
      <c r="A160" s="21"/>
      <c r="B160" s="21" t="e">
        <f>+VLOOKUP(A160,'liste écoles'!A:D,2,0)</f>
        <v>#N/A</v>
      </c>
      <c r="C160" s="21" t="e">
        <f>+VLOOKUP(A160,'liste écoles'!A:D,3,0)</f>
        <v>#N/A</v>
      </c>
      <c r="D160" s="21" t="e">
        <f>+VLOOKUP(A160,'liste écoles'!A:D,4,0)</f>
        <v>#N/A</v>
      </c>
      <c r="E160" s="21">
        <v>156</v>
      </c>
      <c r="F160" s="21"/>
      <c r="G160" s="21"/>
      <c r="H160" s="21"/>
      <c r="I160" s="21"/>
      <c r="J160" s="21"/>
      <c r="K160" s="21"/>
      <c r="L160" s="21"/>
      <c r="M160" s="21"/>
      <c r="N160" s="21"/>
      <c r="O160" s="22" t="str">
        <f t="shared" si="4"/>
        <v>/</v>
      </c>
      <c r="P160" s="21" t="e">
        <f>+VLOOKUP(O160,indices!C:G,3,0)</f>
        <v>#N/A</v>
      </c>
      <c r="Q160" s="26"/>
      <c r="R160" s="26"/>
      <c r="S160" s="26"/>
      <c r="T160" s="26">
        <f t="shared" si="5"/>
        <v>0</v>
      </c>
      <c r="U160" s="21"/>
      <c r="V160" s="21"/>
      <c r="W160" s="21"/>
      <c r="X160" s="29"/>
      <c r="Y160" s="29"/>
      <c r="Z160" s="21"/>
      <c r="AA160" s="21"/>
      <c r="AB160" s="21"/>
      <c r="AC160" s="21"/>
    </row>
    <row r="161" spans="1:29">
      <c r="A161" s="21"/>
      <c r="B161" s="21" t="e">
        <f>+VLOOKUP(A161,'liste écoles'!A:D,2,0)</f>
        <v>#N/A</v>
      </c>
      <c r="C161" s="21" t="e">
        <f>+VLOOKUP(A161,'liste écoles'!A:D,3,0)</f>
        <v>#N/A</v>
      </c>
      <c r="D161" s="21" t="e">
        <f>+VLOOKUP(A161,'liste écoles'!A:D,4,0)</f>
        <v>#N/A</v>
      </c>
      <c r="E161" s="21">
        <v>157</v>
      </c>
      <c r="F161" s="21"/>
      <c r="G161" s="21"/>
      <c r="H161" s="21"/>
      <c r="I161" s="21"/>
      <c r="J161" s="21"/>
      <c r="K161" s="21"/>
      <c r="L161" s="21"/>
      <c r="M161" s="21"/>
      <c r="N161" s="21"/>
      <c r="O161" s="22" t="str">
        <f t="shared" si="4"/>
        <v>/</v>
      </c>
      <c r="P161" s="21" t="e">
        <f>+VLOOKUP(O161,indices!C:G,3,0)</f>
        <v>#N/A</v>
      </c>
      <c r="Q161" s="26"/>
      <c r="R161" s="26"/>
      <c r="S161" s="26"/>
      <c r="T161" s="26">
        <f t="shared" si="5"/>
        <v>0</v>
      </c>
      <c r="U161" s="21"/>
      <c r="V161" s="21"/>
      <c r="W161" s="21"/>
      <c r="X161" s="29"/>
      <c r="Y161" s="29"/>
      <c r="Z161" s="21"/>
      <c r="AA161" s="21"/>
      <c r="AB161" s="21"/>
      <c r="AC161" s="21"/>
    </row>
    <row r="162" spans="1:29">
      <c r="A162" s="21"/>
      <c r="B162" s="21" t="e">
        <f>+VLOOKUP(A162,'liste écoles'!A:D,2,0)</f>
        <v>#N/A</v>
      </c>
      <c r="C162" s="21" t="e">
        <f>+VLOOKUP(A162,'liste écoles'!A:D,3,0)</f>
        <v>#N/A</v>
      </c>
      <c r="D162" s="21" t="e">
        <f>+VLOOKUP(A162,'liste écoles'!A:D,4,0)</f>
        <v>#N/A</v>
      </c>
      <c r="E162" s="21">
        <v>158</v>
      </c>
      <c r="F162" s="21"/>
      <c r="G162" s="21"/>
      <c r="H162" s="21"/>
      <c r="I162" s="21"/>
      <c r="J162" s="21"/>
      <c r="K162" s="21"/>
      <c r="L162" s="21"/>
      <c r="M162" s="21"/>
      <c r="N162" s="21"/>
      <c r="O162" s="22" t="str">
        <f t="shared" si="4"/>
        <v>/</v>
      </c>
      <c r="P162" s="21" t="e">
        <f>+VLOOKUP(O162,indices!C:G,3,0)</f>
        <v>#N/A</v>
      </c>
      <c r="Q162" s="26"/>
      <c r="R162" s="26"/>
      <c r="S162" s="26"/>
      <c r="T162" s="26">
        <f t="shared" si="5"/>
        <v>0</v>
      </c>
      <c r="U162" s="21"/>
      <c r="V162" s="21"/>
      <c r="W162" s="21"/>
      <c r="X162" s="29"/>
      <c r="Y162" s="29"/>
      <c r="Z162" s="21"/>
      <c r="AA162" s="21"/>
      <c r="AB162" s="21"/>
      <c r="AC162" s="21"/>
    </row>
    <row r="163" spans="1:29">
      <c r="A163" s="21"/>
      <c r="B163" s="21" t="e">
        <f>+VLOOKUP(A163,'liste écoles'!A:D,2,0)</f>
        <v>#N/A</v>
      </c>
      <c r="C163" s="21" t="e">
        <f>+VLOOKUP(A163,'liste écoles'!A:D,3,0)</f>
        <v>#N/A</v>
      </c>
      <c r="D163" s="21" t="e">
        <f>+VLOOKUP(A163,'liste écoles'!A:D,4,0)</f>
        <v>#N/A</v>
      </c>
      <c r="E163" s="21">
        <v>159</v>
      </c>
      <c r="F163" s="21"/>
      <c r="G163" s="21"/>
      <c r="H163" s="21"/>
      <c r="I163" s="21"/>
      <c r="J163" s="21"/>
      <c r="K163" s="21"/>
      <c r="L163" s="21"/>
      <c r="M163" s="21"/>
      <c r="N163" s="21"/>
      <c r="O163" s="22" t="str">
        <f t="shared" si="4"/>
        <v>/</v>
      </c>
      <c r="P163" s="21" t="e">
        <f>+VLOOKUP(O163,indices!C:G,3,0)</f>
        <v>#N/A</v>
      </c>
      <c r="Q163" s="26"/>
      <c r="R163" s="26"/>
      <c r="S163" s="26"/>
      <c r="T163" s="26">
        <f t="shared" si="5"/>
        <v>0</v>
      </c>
      <c r="U163" s="21"/>
      <c r="V163" s="21"/>
      <c r="W163" s="21"/>
      <c r="X163" s="29"/>
      <c r="Y163" s="29"/>
      <c r="Z163" s="21"/>
      <c r="AA163" s="21"/>
      <c r="AB163" s="21"/>
      <c r="AC163" s="21"/>
    </row>
    <row r="164" spans="1:29">
      <c r="A164" s="21"/>
      <c r="B164" s="21" t="e">
        <f>+VLOOKUP(A164,'liste écoles'!A:D,2,0)</f>
        <v>#N/A</v>
      </c>
      <c r="C164" s="21" t="e">
        <f>+VLOOKUP(A164,'liste écoles'!A:D,3,0)</f>
        <v>#N/A</v>
      </c>
      <c r="D164" s="21" t="e">
        <f>+VLOOKUP(A164,'liste écoles'!A:D,4,0)</f>
        <v>#N/A</v>
      </c>
      <c r="E164" s="21">
        <v>160</v>
      </c>
      <c r="F164" s="21"/>
      <c r="G164" s="21"/>
      <c r="H164" s="21"/>
      <c r="I164" s="21"/>
      <c r="J164" s="21"/>
      <c r="K164" s="21"/>
      <c r="L164" s="21"/>
      <c r="M164" s="21"/>
      <c r="N164" s="21"/>
      <c r="O164" s="22" t="str">
        <f t="shared" si="4"/>
        <v>/</v>
      </c>
      <c r="P164" s="21" t="e">
        <f>+VLOOKUP(O164,indices!C:G,3,0)</f>
        <v>#N/A</v>
      </c>
      <c r="Q164" s="26"/>
      <c r="R164" s="26"/>
      <c r="S164" s="26"/>
      <c r="T164" s="26">
        <f t="shared" si="5"/>
        <v>0</v>
      </c>
      <c r="U164" s="21"/>
      <c r="V164" s="21"/>
      <c r="W164" s="21"/>
      <c r="X164" s="29"/>
      <c r="Y164" s="29"/>
      <c r="Z164" s="21"/>
      <c r="AA164" s="21"/>
      <c r="AB164" s="21"/>
      <c r="AC164" s="21"/>
    </row>
    <row r="165" spans="1:29">
      <c r="A165" s="21"/>
      <c r="B165" s="21" t="e">
        <f>+VLOOKUP(A165,'liste écoles'!A:D,2,0)</f>
        <v>#N/A</v>
      </c>
      <c r="C165" s="21" t="e">
        <f>+VLOOKUP(A165,'liste écoles'!A:D,3,0)</f>
        <v>#N/A</v>
      </c>
      <c r="D165" s="21" t="e">
        <f>+VLOOKUP(A165,'liste écoles'!A:D,4,0)</f>
        <v>#N/A</v>
      </c>
      <c r="E165" s="21">
        <v>161</v>
      </c>
      <c r="F165" s="21"/>
      <c r="G165" s="21"/>
      <c r="H165" s="21"/>
      <c r="I165" s="21"/>
      <c r="J165" s="21"/>
      <c r="K165" s="21"/>
      <c r="L165" s="21"/>
      <c r="M165" s="21"/>
      <c r="N165" s="21"/>
      <c r="O165" s="22" t="str">
        <f t="shared" si="4"/>
        <v>/</v>
      </c>
      <c r="P165" s="21" t="e">
        <f>+VLOOKUP(O165,indices!C:G,3,0)</f>
        <v>#N/A</v>
      </c>
      <c r="Q165" s="26"/>
      <c r="R165" s="26"/>
      <c r="S165" s="26"/>
      <c r="T165" s="26">
        <f t="shared" si="5"/>
        <v>0</v>
      </c>
      <c r="U165" s="21"/>
      <c r="V165" s="21"/>
      <c r="W165" s="21"/>
      <c r="X165" s="29"/>
      <c r="Y165" s="29"/>
      <c r="Z165" s="21"/>
      <c r="AA165" s="21"/>
      <c r="AB165" s="21"/>
      <c r="AC165" s="21"/>
    </row>
    <row r="166" spans="1:29">
      <c r="A166" s="21"/>
      <c r="B166" s="21" t="e">
        <f>+VLOOKUP(A166,'liste écoles'!A:D,2,0)</f>
        <v>#N/A</v>
      </c>
      <c r="C166" s="21" t="e">
        <f>+VLOOKUP(A166,'liste écoles'!A:D,3,0)</f>
        <v>#N/A</v>
      </c>
      <c r="D166" s="21" t="e">
        <f>+VLOOKUP(A166,'liste écoles'!A:D,4,0)</f>
        <v>#N/A</v>
      </c>
      <c r="E166" s="21">
        <v>162</v>
      </c>
      <c r="F166" s="21"/>
      <c r="G166" s="21"/>
      <c r="H166" s="21"/>
      <c r="I166" s="21"/>
      <c r="J166" s="21"/>
      <c r="K166" s="21"/>
      <c r="L166" s="21"/>
      <c r="M166" s="21"/>
      <c r="N166" s="21"/>
      <c r="O166" s="22" t="str">
        <f t="shared" si="4"/>
        <v>/</v>
      </c>
      <c r="P166" s="21" t="e">
        <f>+VLOOKUP(O166,indices!C:G,3,0)</f>
        <v>#N/A</v>
      </c>
      <c r="Q166" s="26"/>
      <c r="R166" s="26"/>
      <c r="S166" s="26"/>
      <c r="T166" s="26">
        <f t="shared" si="5"/>
        <v>0</v>
      </c>
      <c r="U166" s="21"/>
      <c r="V166" s="21"/>
      <c r="W166" s="21"/>
      <c r="X166" s="29"/>
      <c r="Y166" s="29"/>
      <c r="Z166" s="21"/>
      <c r="AA166" s="21"/>
      <c r="AB166" s="21"/>
      <c r="AC166" s="21"/>
    </row>
    <row r="167" spans="1:29">
      <c r="A167" s="21"/>
      <c r="B167" s="21" t="e">
        <f>+VLOOKUP(A167,'liste écoles'!A:D,2,0)</f>
        <v>#N/A</v>
      </c>
      <c r="C167" s="21" t="e">
        <f>+VLOOKUP(A167,'liste écoles'!A:D,3,0)</f>
        <v>#N/A</v>
      </c>
      <c r="D167" s="21" t="e">
        <f>+VLOOKUP(A167,'liste écoles'!A:D,4,0)</f>
        <v>#N/A</v>
      </c>
      <c r="E167" s="21">
        <v>163</v>
      </c>
      <c r="F167" s="21"/>
      <c r="G167" s="21"/>
      <c r="H167" s="21"/>
      <c r="I167" s="21"/>
      <c r="J167" s="21"/>
      <c r="K167" s="21"/>
      <c r="L167" s="21"/>
      <c r="M167" s="21"/>
      <c r="N167" s="21"/>
      <c r="O167" s="22" t="str">
        <f t="shared" si="4"/>
        <v>/</v>
      </c>
      <c r="P167" s="21" t="e">
        <f>+VLOOKUP(O167,indices!C:G,3,0)</f>
        <v>#N/A</v>
      </c>
      <c r="Q167" s="26"/>
      <c r="R167" s="26"/>
      <c r="S167" s="26"/>
      <c r="T167" s="26">
        <f t="shared" si="5"/>
        <v>0</v>
      </c>
      <c r="U167" s="21"/>
      <c r="V167" s="21"/>
      <c r="W167" s="21"/>
      <c r="X167" s="29"/>
      <c r="Y167" s="29"/>
      <c r="Z167" s="21"/>
      <c r="AA167" s="21"/>
      <c r="AB167" s="21"/>
      <c r="AC167" s="21"/>
    </row>
    <row r="168" spans="1:29">
      <c r="A168" s="21"/>
      <c r="B168" s="21" t="e">
        <f>+VLOOKUP(A168,'liste écoles'!A:D,2,0)</f>
        <v>#N/A</v>
      </c>
      <c r="C168" s="21" t="e">
        <f>+VLOOKUP(A168,'liste écoles'!A:D,3,0)</f>
        <v>#N/A</v>
      </c>
      <c r="D168" s="21" t="e">
        <f>+VLOOKUP(A168,'liste écoles'!A:D,4,0)</f>
        <v>#N/A</v>
      </c>
      <c r="E168" s="21">
        <v>164</v>
      </c>
      <c r="F168" s="21"/>
      <c r="G168" s="21"/>
      <c r="H168" s="21"/>
      <c r="I168" s="21"/>
      <c r="J168" s="21"/>
      <c r="K168" s="21"/>
      <c r="L168" s="21"/>
      <c r="M168" s="21"/>
      <c r="N168" s="21"/>
      <c r="O168" s="22" t="str">
        <f t="shared" si="4"/>
        <v>/</v>
      </c>
      <c r="P168" s="21" t="e">
        <f>+VLOOKUP(O168,indices!C:G,3,0)</f>
        <v>#N/A</v>
      </c>
      <c r="Q168" s="26"/>
      <c r="R168" s="26"/>
      <c r="S168" s="26"/>
      <c r="T168" s="26">
        <f t="shared" si="5"/>
        <v>0</v>
      </c>
      <c r="U168" s="21"/>
      <c r="V168" s="21"/>
      <c r="W168" s="21"/>
      <c r="X168" s="29"/>
      <c r="Y168" s="29"/>
      <c r="Z168" s="21"/>
      <c r="AA168" s="21"/>
      <c r="AB168" s="21"/>
      <c r="AC168" s="21"/>
    </row>
    <row r="169" spans="1:29">
      <c r="A169" s="21"/>
      <c r="B169" s="21" t="e">
        <f>+VLOOKUP(A169,'liste écoles'!A:D,2,0)</f>
        <v>#N/A</v>
      </c>
      <c r="C169" s="21" t="e">
        <f>+VLOOKUP(A169,'liste écoles'!A:D,3,0)</f>
        <v>#N/A</v>
      </c>
      <c r="D169" s="21" t="e">
        <f>+VLOOKUP(A169,'liste écoles'!A:D,4,0)</f>
        <v>#N/A</v>
      </c>
      <c r="E169" s="21">
        <v>165</v>
      </c>
      <c r="F169" s="21"/>
      <c r="G169" s="21"/>
      <c r="H169" s="21"/>
      <c r="I169" s="21"/>
      <c r="J169" s="21"/>
      <c r="K169" s="21"/>
      <c r="L169" s="21"/>
      <c r="M169" s="21"/>
      <c r="N169" s="21"/>
      <c r="O169" s="22" t="str">
        <f t="shared" si="4"/>
        <v>/</v>
      </c>
      <c r="P169" s="21" t="e">
        <f>+VLOOKUP(O169,indices!C:G,3,0)</f>
        <v>#N/A</v>
      </c>
      <c r="Q169" s="26"/>
      <c r="R169" s="26"/>
      <c r="S169" s="26"/>
      <c r="T169" s="26">
        <f t="shared" si="5"/>
        <v>0</v>
      </c>
      <c r="U169" s="21"/>
      <c r="V169" s="21"/>
      <c r="W169" s="21"/>
      <c r="X169" s="29"/>
      <c r="Y169" s="29"/>
      <c r="Z169" s="21"/>
      <c r="AA169" s="21"/>
      <c r="AB169" s="21"/>
      <c r="AC169" s="21"/>
    </row>
    <row r="170" spans="1:29">
      <c r="A170" s="21"/>
      <c r="B170" s="21" t="e">
        <f>+VLOOKUP(A170,'liste écoles'!A:D,2,0)</f>
        <v>#N/A</v>
      </c>
      <c r="C170" s="21" t="e">
        <f>+VLOOKUP(A170,'liste écoles'!A:D,3,0)</f>
        <v>#N/A</v>
      </c>
      <c r="D170" s="21" t="e">
        <f>+VLOOKUP(A170,'liste écoles'!A:D,4,0)</f>
        <v>#N/A</v>
      </c>
      <c r="E170" s="21">
        <v>166</v>
      </c>
      <c r="F170" s="21"/>
      <c r="G170" s="21"/>
      <c r="H170" s="21"/>
      <c r="I170" s="21"/>
      <c r="J170" s="21"/>
      <c r="K170" s="21"/>
      <c r="L170" s="21"/>
      <c r="M170" s="21"/>
      <c r="N170" s="21"/>
      <c r="O170" s="22" t="str">
        <f t="shared" si="4"/>
        <v>/</v>
      </c>
      <c r="P170" s="21" t="e">
        <f>+VLOOKUP(O170,indices!C:G,3,0)</f>
        <v>#N/A</v>
      </c>
      <c r="Q170" s="26"/>
      <c r="R170" s="26"/>
      <c r="S170" s="26"/>
      <c r="T170" s="26">
        <f t="shared" si="5"/>
        <v>0</v>
      </c>
      <c r="U170" s="21"/>
      <c r="V170" s="21"/>
      <c r="W170" s="21"/>
      <c r="X170" s="29"/>
      <c r="Y170" s="29"/>
      <c r="Z170" s="21"/>
      <c r="AA170" s="21"/>
      <c r="AB170" s="21"/>
      <c r="AC170" s="21"/>
    </row>
    <row r="171" spans="1:29">
      <c r="A171" s="21"/>
      <c r="B171" s="21" t="e">
        <f>+VLOOKUP(A171,'liste écoles'!A:D,2,0)</f>
        <v>#N/A</v>
      </c>
      <c r="C171" s="21" t="e">
        <f>+VLOOKUP(A171,'liste écoles'!A:D,3,0)</f>
        <v>#N/A</v>
      </c>
      <c r="D171" s="21" t="e">
        <f>+VLOOKUP(A171,'liste écoles'!A:D,4,0)</f>
        <v>#N/A</v>
      </c>
      <c r="E171" s="21">
        <v>167</v>
      </c>
      <c r="F171" s="21"/>
      <c r="G171" s="21"/>
      <c r="H171" s="21"/>
      <c r="I171" s="21"/>
      <c r="J171" s="21"/>
      <c r="K171" s="21"/>
      <c r="L171" s="21"/>
      <c r="M171" s="21"/>
      <c r="N171" s="21"/>
      <c r="O171" s="22" t="str">
        <f t="shared" si="4"/>
        <v>/</v>
      </c>
      <c r="P171" s="21" t="e">
        <f>+VLOOKUP(O171,indices!C:G,3,0)</f>
        <v>#N/A</v>
      </c>
      <c r="Q171" s="26"/>
      <c r="R171" s="26"/>
      <c r="S171" s="26"/>
      <c r="T171" s="26">
        <f t="shared" si="5"/>
        <v>0</v>
      </c>
      <c r="U171" s="21"/>
      <c r="V171" s="21"/>
      <c r="W171" s="21"/>
      <c r="X171" s="29"/>
      <c r="Y171" s="29"/>
      <c r="Z171" s="21"/>
      <c r="AA171" s="21"/>
      <c r="AB171" s="21"/>
      <c r="AC171" s="21"/>
    </row>
    <row r="172" spans="1:29">
      <c r="A172" s="21"/>
      <c r="B172" s="21" t="e">
        <f>+VLOOKUP(A172,'liste écoles'!A:D,2,0)</f>
        <v>#N/A</v>
      </c>
      <c r="C172" s="21" t="e">
        <f>+VLOOKUP(A172,'liste écoles'!A:D,3,0)</f>
        <v>#N/A</v>
      </c>
      <c r="D172" s="21" t="e">
        <f>+VLOOKUP(A172,'liste écoles'!A:D,4,0)</f>
        <v>#N/A</v>
      </c>
      <c r="E172" s="21">
        <v>168</v>
      </c>
      <c r="F172" s="21"/>
      <c r="G172" s="21"/>
      <c r="H172" s="21"/>
      <c r="I172" s="21"/>
      <c r="J172" s="21"/>
      <c r="K172" s="21"/>
      <c r="L172" s="21"/>
      <c r="M172" s="21"/>
      <c r="N172" s="21"/>
      <c r="O172" s="22" t="str">
        <f t="shared" si="4"/>
        <v>/</v>
      </c>
      <c r="P172" s="21" t="e">
        <f>+VLOOKUP(O172,indices!C:G,3,0)</f>
        <v>#N/A</v>
      </c>
      <c r="Q172" s="26"/>
      <c r="R172" s="26"/>
      <c r="S172" s="26"/>
      <c r="T172" s="26">
        <f t="shared" si="5"/>
        <v>0</v>
      </c>
      <c r="U172" s="21"/>
      <c r="V172" s="21"/>
      <c r="W172" s="21"/>
      <c r="X172" s="29"/>
      <c r="Y172" s="29"/>
      <c r="Z172" s="21"/>
      <c r="AA172" s="21"/>
      <c r="AB172" s="21"/>
      <c r="AC172" s="21"/>
    </row>
    <row r="173" spans="1:29">
      <c r="A173" s="21"/>
      <c r="B173" s="21" t="e">
        <f>+VLOOKUP(A173,'liste écoles'!A:D,2,0)</f>
        <v>#N/A</v>
      </c>
      <c r="C173" s="21" t="e">
        <f>+VLOOKUP(A173,'liste écoles'!A:D,3,0)</f>
        <v>#N/A</v>
      </c>
      <c r="D173" s="21" t="e">
        <f>+VLOOKUP(A173,'liste écoles'!A:D,4,0)</f>
        <v>#N/A</v>
      </c>
      <c r="E173" s="21">
        <v>169</v>
      </c>
      <c r="F173" s="21"/>
      <c r="G173" s="21"/>
      <c r="H173" s="21"/>
      <c r="I173" s="21"/>
      <c r="J173" s="21"/>
      <c r="K173" s="21"/>
      <c r="L173" s="21"/>
      <c r="M173" s="21"/>
      <c r="N173" s="21"/>
      <c r="O173" s="22" t="str">
        <f t="shared" si="4"/>
        <v>/</v>
      </c>
      <c r="P173" s="21" t="e">
        <f>+VLOOKUP(O173,indices!C:G,3,0)</f>
        <v>#N/A</v>
      </c>
      <c r="Q173" s="26"/>
      <c r="R173" s="26"/>
      <c r="S173" s="26"/>
      <c r="T173" s="26">
        <f t="shared" si="5"/>
        <v>0</v>
      </c>
      <c r="U173" s="21"/>
      <c r="V173" s="21"/>
      <c r="W173" s="21"/>
      <c r="X173" s="29"/>
      <c r="Y173" s="29"/>
      <c r="Z173" s="21"/>
      <c r="AA173" s="21"/>
      <c r="AB173" s="21"/>
      <c r="AC173" s="21"/>
    </row>
    <row r="174" spans="1:29">
      <c r="A174" s="21"/>
      <c r="B174" s="21" t="e">
        <f>+VLOOKUP(A174,'liste écoles'!A:D,2,0)</f>
        <v>#N/A</v>
      </c>
      <c r="C174" s="21" t="e">
        <f>+VLOOKUP(A174,'liste écoles'!A:D,3,0)</f>
        <v>#N/A</v>
      </c>
      <c r="D174" s="21" t="e">
        <f>+VLOOKUP(A174,'liste écoles'!A:D,4,0)</f>
        <v>#N/A</v>
      </c>
      <c r="E174" s="21">
        <v>170</v>
      </c>
      <c r="F174" s="21"/>
      <c r="G174" s="21"/>
      <c r="H174" s="21"/>
      <c r="I174" s="21"/>
      <c r="J174" s="21"/>
      <c r="K174" s="21"/>
      <c r="L174" s="21"/>
      <c r="M174" s="21"/>
      <c r="N174" s="21"/>
      <c r="O174" s="22" t="str">
        <f t="shared" si="4"/>
        <v>/</v>
      </c>
      <c r="P174" s="21" t="e">
        <f>+VLOOKUP(O174,indices!C:G,3,0)</f>
        <v>#N/A</v>
      </c>
      <c r="Q174" s="26"/>
      <c r="R174" s="26"/>
      <c r="S174" s="26"/>
      <c r="T174" s="26">
        <f t="shared" si="5"/>
        <v>0</v>
      </c>
      <c r="U174" s="21"/>
      <c r="V174" s="21"/>
      <c r="W174" s="21"/>
      <c r="X174" s="29"/>
      <c r="Y174" s="29"/>
      <c r="Z174" s="21"/>
      <c r="AA174" s="21"/>
      <c r="AB174" s="21"/>
      <c r="AC174" s="21"/>
    </row>
    <row r="175" spans="1:29">
      <c r="A175" s="21"/>
      <c r="B175" s="21" t="e">
        <f>+VLOOKUP(A175,'liste écoles'!A:D,2,0)</f>
        <v>#N/A</v>
      </c>
      <c r="C175" s="21" t="e">
        <f>+VLOOKUP(A175,'liste écoles'!A:D,3,0)</f>
        <v>#N/A</v>
      </c>
      <c r="D175" s="21" t="e">
        <f>+VLOOKUP(A175,'liste écoles'!A:D,4,0)</f>
        <v>#N/A</v>
      </c>
      <c r="E175" s="21">
        <v>171</v>
      </c>
      <c r="F175" s="21"/>
      <c r="G175" s="21"/>
      <c r="H175" s="21"/>
      <c r="I175" s="21"/>
      <c r="J175" s="21"/>
      <c r="K175" s="21"/>
      <c r="L175" s="21"/>
      <c r="M175" s="21"/>
      <c r="N175" s="21"/>
      <c r="O175" s="22" t="str">
        <f t="shared" si="4"/>
        <v>/</v>
      </c>
      <c r="P175" s="21" t="e">
        <f>+VLOOKUP(O175,indices!C:G,3,0)</f>
        <v>#N/A</v>
      </c>
      <c r="Q175" s="26"/>
      <c r="R175" s="26"/>
      <c r="S175" s="26"/>
      <c r="T175" s="26">
        <f t="shared" si="5"/>
        <v>0</v>
      </c>
      <c r="U175" s="21"/>
      <c r="V175" s="21"/>
      <c r="W175" s="21"/>
      <c r="X175" s="29"/>
      <c r="Y175" s="29"/>
      <c r="Z175" s="21"/>
      <c r="AA175" s="21"/>
      <c r="AB175" s="21"/>
      <c r="AC175" s="21"/>
    </row>
    <row r="176" spans="1:29">
      <c r="A176" s="21"/>
      <c r="B176" s="21" t="e">
        <f>+VLOOKUP(A176,'liste écoles'!A:D,2,0)</f>
        <v>#N/A</v>
      </c>
      <c r="C176" s="21" t="e">
        <f>+VLOOKUP(A176,'liste écoles'!A:D,3,0)</f>
        <v>#N/A</v>
      </c>
      <c r="D176" s="21" t="e">
        <f>+VLOOKUP(A176,'liste écoles'!A:D,4,0)</f>
        <v>#N/A</v>
      </c>
      <c r="E176" s="21">
        <v>172</v>
      </c>
      <c r="F176" s="21"/>
      <c r="G176" s="21"/>
      <c r="H176" s="21"/>
      <c r="I176" s="21"/>
      <c r="J176" s="21"/>
      <c r="K176" s="21"/>
      <c r="L176" s="21"/>
      <c r="M176" s="21"/>
      <c r="N176" s="21"/>
      <c r="O176" s="22" t="str">
        <f t="shared" si="4"/>
        <v>/</v>
      </c>
      <c r="P176" s="21" t="e">
        <f>+VLOOKUP(O176,indices!C:G,3,0)</f>
        <v>#N/A</v>
      </c>
      <c r="Q176" s="26"/>
      <c r="R176" s="26"/>
      <c r="S176" s="26"/>
      <c r="T176" s="26">
        <f t="shared" si="5"/>
        <v>0</v>
      </c>
      <c r="U176" s="21"/>
      <c r="V176" s="21"/>
      <c r="W176" s="21"/>
      <c r="X176" s="29"/>
      <c r="Y176" s="29"/>
      <c r="Z176" s="21"/>
      <c r="AA176" s="21"/>
      <c r="AB176" s="21"/>
      <c r="AC176" s="21"/>
    </row>
    <row r="177" spans="1:29">
      <c r="A177" s="21"/>
      <c r="B177" s="21" t="e">
        <f>+VLOOKUP(A177,'liste écoles'!A:D,2,0)</f>
        <v>#N/A</v>
      </c>
      <c r="C177" s="21" t="e">
        <f>+VLOOKUP(A177,'liste écoles'!A:D,3,0)</f>
        <v>#N/A</v>
      </c>
      <c r="D177" s="21" t="e">
        <f>+VLOOKUP(A177,'liste écoles'!A:D,4,0)</f>
        <v>#N/A</v>
      </c>
      <c r="E177" s="21">
        <v>173</v>
      </c>
      <c r="F177" s="21"/>
      <c r="G177" s="21"/>
      <c r="H177" s="21"/>
      <c r="I177" s="21"/>
      <c r="J177" s="21"/>
      <c r="K177" s="21"/>
      <c r="L177" s="21"/>
      <c r="M177" s="21"/>
      <c r="N177" s="21"/>
      <c r="O177" s="22" t="str">
        <f t="shared" si="4"/>
        <v>/</v>
      </c>
      <c r="P177" s="21" t="e">
        <f>+VLOOKUP(O177,indices!C:G,3,0)</f>
        <v>#N/A</v>
      </c>
      <c r="Q177" s="26"/>
      <c r="R177" s="26"/>
      <c r="S177" s="26"/>
      <c r="T177" s="26">
        <f t="shared" si="5"/>
        <v>0</v>
      </c>
      <c r="U177" s="21"/>
      <c r="V177" s="21"/>
      <c r="W177" s="21"/>
      <c r="X177" s="29"/>
      <c r="Y177" s="29"/>
      <c r="Z177" s="21"/>
      <c r="AA177" s="21"/>
      <c r="AB177" s="21"/>
      <c r="AC177" s="21"/>
    </row>
    <row r="178" spans="1:29">
      <c r="A178" s="21"/>
      <c r="B178" s="21" t="e">
        <f>+VLOOKUP(A178,'liste écoles'!A:D,2,0)</f>
        <v>#N/A</v>
      </c>
      <c r="C178" s="21" t="e">
        <f>+VLOOKUP(A178,'liste écoles'!A:D,3,0)</f>
        <v>#N/A</v>
      </c>
      <c r="D178" s="21" t="e">
        <f>+VLOOKUP(A178,'liste écoles'!A:D,4,0)</f>
        <v>#N/A</v>
      </c>
      <c r="E178" s="21">
        <v>174</v>
      </c>
      <c r="F178" s="21"/>
      <c r="G178" s="21"/>
      <c r="H178" s="21"/>
      <c r="I178" s="21"/>
      <c r="J178" s="21"/>
      <c r="K178" s="21"/>
      <c r="L178" s="21"/>
      <c r="M178" s="21"/>
      <c r="N178" s="21"/>
      <c r="O178" s="22" t="str">
        <f t="shared" si="4"/>
        <v>/</v>
      </c>
      <c r="P178" s="21" t="e">
        <f>+VLOOKUP(O178,indices!C:G,3,0)</f>
        <v>#N/A</v>
      </c>
      <c r="Q178" s="26"/>
      <c r="R178" s="26"/>
      <c r="S178" s="26"/>
      <c r="T178" s="26">
        <f t="shared" si="5"/>
        <v>0</v>
      </c>
      <c r="U178" s="21"/>
      <c r="V178" s="21"/>
      <c r="W178" s="21"/>
      <c r="X178" s="29"/>
      <c r="Y178" s="29"/>
      <c r="Z178" s="21"/>
      <c r="AA178" s="21"/>
      <c r="AB178" s="21"/>
      <c r="AC178" s="21"/>
    </row>
    <row r="179" spans="1:29">
      <c r="A179" s="21"/>
      <c r="B179" s="21" t="e">
        <f>+VLOOKUP(A179,'liste écoles'!A:D,2,0)</f>
        <v>#N/A</v>
      </c>
      <c r="C179" s="21" t="e">
        <f>+VLOOKUP(A179,'liste écoles'!A:D,3,0)</f>
        <v>#N/A</v>
      </c>
      <c r="D179" s="21" t="e">
        <f>+VLOOKUP(A179,'liste écoles'!A:D,4,0)</f>
        <v>#N/A</v>
      </c>
      <c r="E179" s="21">
        <v>175</v>
      </c>
      <c r="F179" s="21"/>
      <c r="G179" s="21"/>
      <c r="H179" s="21"/>
      <c r="I179" s="21"/>
      <c r="J179" s="21"/>
      <c r="K179" s="21"/>
      <c r="L179" s="21"/>
      <c r="M179" s="21"/>
      <c r="N179" s="21"/>
      <c r="O179" s="22" t="str">
        <f t="shared" si="4"/>
        <v>/</v>
      </c>
      <c r="P179" s="21" t="e">
        <f>+VLOOKUP(O179,indices!C:G,3,0)</f>
        <v>#N/A</v>
      </c>
      <c r="Q179" s="26"/>
      <c r="R179" s="26"/>
      <c r="S179" s="26"/>
      <c r="T179" s="26">
        <f t="shared" si="5"/>
        <v>0</v>
      </c>
      <c r="U179" s="21"/>
      <c r="V179" s="21"/>
      <c r="W179" s="21"/>
      <c r="X179" s="29"/>
      <c r="Y179" s="29"/>
      <c r="Z179" s="21"/>
      <c r="AA179" s="21"/>
      <c r="AB179" s="21"/>
      <c r="AC179" s="21"/>
    </row>
    <row r="180" spans="1:29">
      <c r="A180" s="21"/>
      <c r="B180" s="21" t="e">
        <f>+VLOOKUP(A180,'liste écoles'!A:D,2,0)</f>
        <v>#N/A</v>
      </c>
      <c r="C180" s="21" t="e">
        <f>+VLOOKUP(A180,'liste écoles'!A:D,3,0)</f>
        <v>#N/A</v>
      </c>
      <c r="D180" s="21" t="e">
        <f>+VLOOKUP(A180,'liste écoles'!A:D,4,0)</f>
        <v>#N/A</v>
      </c>
      <c r="E180" s="21">
        <v>176</v>
      </c>
      <c r="F180" s="21"/>
      <c r="G180" s="21"/>
      <c r="H180" s="21"/>
      <c r="I180" s="21"/>
      <c r="J180" s="21"/>
      <c r="K180" s="21"/>
      <c r="L180" s="21"/>
      <c r="M180" s="21"/>
      <c r="N180" s="21"/>
      <c r="O180" s="22" t="str">
        <f t="shared" si="4"/>
        <v>/</v>
      </c>
      <c r="P180" s="21" t="e">
        <f>+VLOOKUP(O180,indices!C:G,3,0)</f>
        <v>#N/A</v>
      </c>
      <c r="Q180" s="26"/>
      <c r="R180" s="26"/>
      <c r="S180" s="26"/>
      <c r="T180" s="26">
        <f t="shared" si="5"/>
        <v>0</v>
      </c>
      <c r="U180" s="21"/>
      <c r="V180" s="21"/>
      <c r="W180" s="21"/>
      <c r="X180" s="29"/>
      <c r="Y180" s="29"/>
      <c r="Z180" s="21"/>
      <c r="AA180" s="21"/>
      <c r="AB180" s="21"/>
      <c r="AC180" s="21"/>
    </row>
    <row r="181" spans="1:29">
      <c r="A181" s="21"/>
      <c r="B181" s="21" t="e">
        <f>+VLOOKUP(A181,'liste écoles'!A:D,2,0)</f>
        <v>#N/A</v>
      </c>
      <c r="C181" s="21" t="e">
        <f>+VLOOKUP(A181,'liste écoles'!A:D,3,0)</f>
        <v>#N/A</v>
      </c>
      <c r="D181" s="21" t="e">
        <f>+VLOOKUP(A181,'liste écoles'!A:D,4,0)</f>
        <v>#N/A</v>
      </c>
      <c r="E181" s="21">
        <v>177</v>
      </c>
      <c r="F181" s="21"/>
      <c r="G181" s="21"/>
      <c r="H181" s="21"/>
      <c r="I181" s="21"/>
      <c r="J181" s="21"/>
      <c r="K181" s="21"/>
      <c r="L181" s="21"/>
      <c r="M181" s="21"/>
      <c r="N181" s="21"/>
      <c r="O181" s="22" t="str">
        <f t="shared" si="4"/>
        <v>/</v>
      </c>
      <c r="P181" s="21" t="e">
        <f>+VLOOKUP(O181,indices!C:G,3,0)</f>
        <v>#N/A</v>
      </c>
      <c r="Q181" s="26"/>
      <c r="R181" s="26"/>
      <c r="S181" s="26"/>
      <c r="T181" s="26">
        <f t="shared" si="5"/>
        <v>0</v>
      </c>
      <c r="U181" s="21"/>
      <c r="V181" s="21"/>
      <c r="W181" s="21"/>
      <c r="X181" s="29"/>
      <c r="Y181" s="29"/>
      <c r="Z181" s="21"/>
      <c r="AA181" s="21"/>
      <c r="AB181" s="21"/>
      <c r="AC181" s="21"/>
    </row>
    <row r="182" spans="1:29">
      <c r="A182" s="21"/>
      <c r="B182" s="21" t="e">
        <f>+VLOOKUP(A182,'liste écoles'!A:D,2,0)</f>
        <v>#N/A</v>
      </c>
      <c r="C182" s="21" t="e">
        <f>+VLOOKUP(A182,'liste écoles'!A:D,3,0)</f>
        <v>#N/A</v>
      </c>
      <c r="D182" s="21" t="e">
        <f>+VLOOKUP(A182,'liste écoles'!A:D,4,0)</f>
        <v>#N/A</v>
      </c>
      <c r="E182" s="21">
        <v>178</v>
      </c>
      <c r="F182" s="21"/>
      <c r="G182" s="21"/>
      <c r="H182" s="21"/>
      <c r="I182" s="21"/>
      <c r="J182" s="21"/>
      <c r="K182" s="21"/>
      <c r="L182" s="21"/>
      <c r="M182" s="21"/>
      <c r="N182" s="21"/>
      <c r="O182" s="22" t="str">
        <f t="shared" si="4"/>
        <v>/</v>
      </c>
      <c r="P182" s="21" t="e">
        <f>+VLOOKUP(O182,indices!C:G,3,0)</f>
        <v>#N/A</v>
      </c>
      <c r="Q182" s="26"/>
      <c r="R182" s="26"/>
      <c r="S182" s="26"/>
      <c r="T182" s="26">
        <f t="shared" si="5"/>
        <v>0</v>
      </c>
      <c r="U182" s="21"/>
      <c r="V182" s="21"/>
      <c r="W182" s="21"/>
      <c r="X182" s="29"/>
      <c r="Y182" s="29"/>
      <c r="Z182" s="21"/>
      <c r="AA182" s="21"/>
      <c r="AB182" s="21"/>
      <c r="AC182" s="21"/>
    </row>
    <row r="183" spans="1:29">
      <c r="A183" s="21"/>
      <c r="B183" s="21" t="e">
        <f>+VLOOKUP(A183,'liste écoles'!A:D,2,0)</f>
        <v>#N/A</v>
      </c>
      <c r="C183" s="21" t="e">
        <f>+VLOOKUP(A183,'liste écoles'!A:D,3,0)</f>
        <v>#N/A</v>
      </c>
      <c r="D183" s="21" t="e">
        <f>+VLOOKUP(A183,'liste écoles'!A:D,4,0)</f>
        <v>#N/A</v>
      </c>
      <c r="E183" s="21">
        <v>179</v>
      </c>
      <c r="F183" s="21"/>
      <c r="G183" s="21"/>
      <c r="H183" s="21"/>
      <c r="I183" s="21"/>
      <c r="J183" s="21"/>
      <c r="K183" s="21"/>
      <c r="L183" s="21"/>
      <c r="M183" s="21"/>
      <c r="N183" s="21"/>
      <c r="O183" s="22" t="str">
        <f t="shared" si="4"/>
        <v>/</v>
      </c>
      <c r="P183" s="21" t="e">
        <f>+VLOOKUP(O183,indices!C:G,3,0)</f>
        <v>#N/A</v>
      </c>
      <c r="Q183" s="26"/>
      <c r="R183" s="26"/>
      <c r="S183" s="26"/>
      <c r="T183" s="26">
        <f t="shared" si="5"/>
        <v>0</v>
      </c>
      <c r="U183" s="21"/>
      <c r="V183" s="21"/>
      <c r="W183" s="21"/>
      <c r="X183" s="29"/>
      <c r="Y183" s="29"/>
      <c r="Z183" s="21"/>
      <c r="AA183" s="21"/>
      <c r="AB183" s="21"/>
      <c r="AC183" s="21"/>
    </row>
    <row r="184" spans="1:29">
      <c r="A184" s="21"/>
      <c r="B184" s="21" t="e">
        <f>+VLOOKUP(A184,'liste écoles'!A:D,2,0)</f>
        <v>#N/A</v>
      </c>
      <c r="C184" s="21" t="e">
        <f>+VLOOKUP(A184,'liste écoles'!A:D,3,0)</f>
        <v>#N/A</v>
      </c>
      <c r="D184" s="21" t="e">
        <f>+VLOOKUP(A184,'liste écoles'!A:D,4,0)</f>
        <v>#N/A</v>
      </c>
      <c r="E184" s="21">
        <v>180</v>
      </c>
      <c r="F184" s="21"/>
      <c r="G184" s="21"/>
      <c r="H184" s="21"/>
      <c r="I184" s="21"/>
      <c r="J184" s="21"/>
      <c r="K184" s="21"/>
      <c r="L184" s="21"/>
      <c r="M184" s="21"/>
      <c r="N184" s="21"/>
      <c r="O184" s="22" t="str">
        <f t="shared" si="4"/>
        <v>/</v>
      </c>
      <c r="P184" s="21" t="e">
        <f>+VLOOKUP(O184,indices!C:G,3,0)</f>
        <v>#N/A</v>
      </c>
      <c r="Q184" s="26"/>
      <c r="R184" s="26"/>
      <c r="S184" s="26"/>
      <c r="T184" s="26">
        <f t="shared" si="5"/>
        <v>0</v>
      </c>
      <c r="U184" s="21"/>
      <c r="V184" s="21"/>
      <c r="W184" s="21"/>
      <c r="X184" s="29"/>
      <c r="Y184" s="29"/>
      <c r="Z184" s="21"/>
      <c r="AA184" s="21"/>
      <c r="AB184" s="21"/>
      <c r="AC184" s="21"/>
    </row>
    <row r="185" spans="1:29">
      <c r="A185" s="21"/>
      <c r="B185" s="21" t="e">
        <f>+VLOOKUP(A185,'liste écoles'!A:D,2,0)</f>
        <v>#N/A</v>
      </c>
      <c r="C185" s="21" t="e">
        <f>+VLOOKUP(A185,'liste écoles'!A:D,3,0)</f>
        <v>#N/A</v>
      </c>
      <c r="D185" s="21" t="e">
        <f>+VLOOKUP(A185,'liste écoles'!A:D,4,0)</f>
        <v>#N/A</v>
      </c>
      <c r="E185" s="21">
        <v>181</v>
      </c>
      <c r="F185" s="21"/>
      <c r="G185" s="21"/>
      <c r="H185" s="21"/>
      <c r="I185" s="21"/>
      <c r="J185" s="21"/>
      <c r="K185" s="21"/>
      <c r="L185" s="21"/>
      <c r="M185" s="21"/>
      <c r="N185" s="21"/>
      <c r="O185" s="22" t="str">
        <f t="shared" si="4"/>
        <v>/</v>
      </c>
      <c r="P185" s="21" t="e">
        <f>+VLOOKUP(O185,indices!C:G,3,0)</f>
        <v>#N/A</v>
      </c>
      <c r="Q185" s="26"/>
      <c r="R185" s="26"/>
      <c r="S185" s="26"/>
      <c r="T185" s="26">
        <f t="shared" si="5"/>
        <v>0</v>
      </c>
      <c r="U185" s="21"/>
      <c r="V185" s="21"/>
      <c r="W185" s="21"/>
      <c r="X185" s="29"/>
      <c r="Y185" s="29"/>
      <c r="Z185" s="21"/>
      <c r="AA185" s="21"/>
      <c r="AB185" s="21"/>
      <c r="AC185" s="21"/>
    </row>
    <row r="186" spans="1:29">
      <c r="A186" s="21"/>
      <c r="B186" s="21" t="e">
        <f>+VLOOKUP(A186,'liste écoles'!A:D,2,0)</f>
        <v>#N/A</v>
      </c>
      <c r="C186" s="21" t="e">
        <f>+VLOOKUP(A186,'liste écoles'!A:D,3,0)</f>
        <v>#N/A</v>
      </c>
      <c r="D186" s="21" t="e">
        <f>+VLOOKUP(A186,'liste écoles'!A:D,4,0)</f>
        <v>#N/A</v>
      </c>
      <c r="E186" s="21">
        <v>182</v>
      </c>
      <c r="F186" s="21"/>
      <c r="G186" s="21"/>
      <c r="H186" s="21"/>
      <c r="I186" s="21"/>
      <c r="J186" s="21"/>
      <c r="K186" s="21"/>
      <c r="L186" s="21"/>
      <c r="M186" s="21"/>
      <c r="N186" s="21"/>
      <c r="O186" s="22" t="str">
        <f t="shared" si="4"/>
        <v>/</v>
      </c>
      <c r="P186" s="21" t="e">
        <f>+VLOOKUP(O186,indices!C:G,3,0)</f>
        <v>#N/A</v>
      </c>
      <c r="Q186" s="26"/>
      <c r="R186" s="26"/>
      <c r="S186" s="26"/>
      <c r="T186" s="26">
        <f t="shared" si="5"/>
        <v>0</v>
      </c>
      <c r="U186" s="21"/>
      <c r="V186" s="21"/>
      <c r="W186" s="21"/>
      <c r="X186" s="29"/>
      <c r="Y186" s="29"/>
      <c r="Z186" s="21"/>
      <c r="AA186" s="21"/>
      <c r="AB186" s="21"/>
      <c r="AC186" s="21"/>
    </row>
    <row r="187" spans="1:29">
      <c r="A187" s="21"/>
      <c r="B187" s="21" t="e">
        <f>+VLOOKUP(A187,'liste écoles'!A:D,2,0)</f>
        <v>#N/A</v>
      </c>
      <c r="C187" s="21" t="e">
        <f>+VLOOKUP(A187,'liste écoles'!A:D,3,0)</f>
        <v>#N/A</v>
      </c>
      <c r="D187" s="21" t="e">
        <f>+VLOOKUP(A187,'liste écoles'!A:D,4,0)</f>
        <v>#N/A</v>
      </c>
      <c r="E187" s="21">
        <v>183</v>
      </c>
      <c r="F187" s="21"/>
      <c r="G187" s="21"/>
      <c r="H187" s="21"/>
      <c r="I187" s="21"/>
      <c r="J187" s="21"/>
      <c r="K187" s="21"/>
      <c r="L187" s="21"/>
      <c r="M187" s="21"/>
      <c r="N187" s="21"/>
      <c r="O187" s="22" t="str">
        <f t="shared" si="4"/>
        <v>/</v>
      </c>
      <c r="P187" s="21" t="e">
        <f>+VLOOKUP(O187,indices!C:G,3,0)</f>
        <v>#N/A</v>
      </c>
      <c r="Q187" s="26"/>
      <c r="R187" s="26"/>
      <c r="S187" s="26"/>
      <c r="T187" s="26">
        <f t="shared" si="5"/>
        <v>0</v>
      </c>
      <c r="U187" s="21"/>
      <c r="V187" s="21"/>
      <c r="W187" s="21"/>
      <c r="X187" s="29"/>
      <c r="Y187" s="29"/>
      <c r="Z187" s="21"/>
      <c r="AA187" s="21"/>
      <c r="AB187" s="21"/>
      <c r="AC187" s="21"/>
    </row>
    <row r="188" spans="1:29">
      <c r="A188" s="21"/>
      <c r="B188" s="21" t="e">
        <f>+VLOOKUP(A188,'liste écoles'!A:D,2,0)</f>
        <v>#N/A</v>
      </c>
      <c r="C188" s="21" t="e">
        <f>+VLOOKUP(A188,'liste écoles'!A:D,3,0)</f>
        <v>#N/A</v>
      </c>
      <c r="D188" s="21" t="e">
        <f>+VLOOKUP(A188,'liste écoles'!A:D,4,0)</f>
        <v>#N/A</v>
      </c>
      <c r="E188" s="21">
        <v>184</v>
      </c>
      <c r="F188" s="21"/>
      <c r="G188" s="21"/>
      <c r="H188" s="21"/>
      <c r="I188" s="21"/>
      <c r="J188" s="21"/>
      <c r="K188" s="21"/>
      <c r="L188" s="21"/>
      <c r="M188" s="21"/>
      <c r="N188" s="21"/>
      <c r="O188" s="22" t="str">
        <f t="shared" si="4"/>
        <v>/</v>
      </c>
      <c r="P188" s="21" t="e">
        <f>+VLOOKUP(O188,indices!C:G,3,0)</f>
        <v>#N/A</v>
      </c>
      <c r="Q188" s="26"/>
      <c r="R188" s="26"/>
      <c r="S188" s="26"/>
      <c r="T188" s="26">
        <f t="shared" si="5"/>
        <v>0</v>
      </c>
      <c r="U188" s="21"/>
      <c r="V188" s="21"/>
      <c r="W188" s="21"/>
      <c r="X188" s="29"/>
      <c r="Y188" s="29"/>
      <c r="Z188" s="21"/>
      <c r="AA188" s="21"/>
      <c r="AB188" s="21"/>
      <c r="AC188" s="21"/>
    </row>
    <row r="189" spans="1:29">
      <c r="A189" s="21"/>
      <c r="B189" s="21" t="e">
        <f>+VLOOKUP(A189,'liste écoles'!A:D,2,0)</f>
        <v>#N/A</v>
      </c>
      <c r="C189" s="21" t="e">
        <f>+VLOOKUP(A189,'liste écoles'!A:D,3,0)</f>
        <v>#N/A</v>
      </c>
      <c r="D189" s="21" t="e">
        <f>+VLOOKUP(A189,'liste écoles'!A:D,4,0)</f>
        <v>#N/A</v>
      </c>
      <c r="E189" s="21">
        <v>185</v>
      </c>
      <c r="F189" s="21"/>
      <c r="G189" s="21"/>
      <c r="H189" s="21"/>
      <c r="I189" s="21"/>
      <c r="J189" s="21"/>
      <c r="K189" s="21"/>
      <c r="L189" s="21"/>
      <c r="M189" s="21"/>
      <c r="N189" s="21"/>
      <c r="O189" s="22" t="str">
        <f t="shared" si="4"/>
        <v>/</v>
      </c>
      <c r="P189" s="21" t="e">
        <f>+VLOOKUP(O189,indices!C:G,3,0)</f>
        <v>#N/A</v>
      </c>
      <c r="Q189" s="26"/>
      <c r="R189" s="26"/>
      <c r="S189" s="26"/>
      <c r="T189" s="26">
        <f t="shared" si="5"/>
        <v>0</v>
      </c>
      <c r="U189" s="21"/>
      <c r="V189" s="21"/>
      <c r="W189" s="21"/>
      <c r="X189" s="29"/>
      <c r="Y189" s="29"/>
      <c r="Z189" s="21"/>
      <c r="AA189" s="21"/>
      <c r="AB189" s="21"/>
      <c r="AC189" s="21"/>
    </row>
    <row r="190" spans="1:29">
      <c r="A190" s="21"/>
      <c r="B190" s="21" t="e">
        <f>+VLOOKUP(A190,'liste écoles'!A:D,2,0)</f>
        <v>#N/A</v>
      </c>
      <c r="C190" s="21" t="e">
        <f>+VLOOKUP(A190,'liste écoles'!A:D,3,0)</f>
        <v>#N/A</v>
      </c>
      <c r="D190" s="21" t="e">
        <f>+VLOOKUP(A190,'liste écoles'!A:D,4,0)</f>
        <v>#N/A</v>
      </c>
      <c r="E190" s="21">
        <v>186</v>
      </c>
      <c r="F190" s="21"/>
      <c r="G190" s="21"/>
      <c r="H190" s="21"/>
      <c r="I190" s="21"/>
      <c r="J190" s="21"/>
      <c r="K190" s="21"/>
      <c r="L190" s="21"/>
      <c r="M190" s="21"/>
      <c r="N190" s="21"/>
      <c r="O190" s="22" t="str">
        <f t="shared" si="4"/>
        <v>/</v>
      </c>
      <c r="P190" s="21" t="e">
        <f>+VLOOKUP(O190,indices!C:G,3,0)</f>
        <v>#N/A</v>
      </c>
      <c r="Q190" s="26"/>
      <c r="R190" s="26"/>
      <c r="S190" s="26"/>
      <c r="T190" s="26">
        <f t="shared" si="5"/>
        <v>0</v>
      </c>
      <c r="U190" s="21"/>
      <c r="V190" s="21"/>
      <c r="W190" s="21"/>
      <c r="X190" s="29"/>
      <c r="Y190" s="29"/>
      <c r="Z190" s="21"/>
      <c r="AA190" s="21"/>
      <c r="AB190" s="21"/>
      <c r="AC190" s="21"/>
    </row>
    <row r="191" spans="1:29">
      <c r="A191" s="21"/>
      <c r="B191" s="21" t="e">
        <f>+VLOOKUP(A191,'liste écoles'!A:D,2,0)</f>
        <v>#N/A</v>
      </c>
      <c r="C191" s="21" t="e">
        <f>+VLOOKUP(A191,'liste écoles'!A:D,3,0)</f>
        <v>#N/A</v>
      </c>
      <c r="D191" s="21" t="e">
        <f>+VLOOKUP(A191,'liste écoles'!A:D,4,0)</f>
        <v>#N/A</v>
      </c>
      <c r="E191" s="21">
        <v>187</v>
      </c>
      <c r="F191" s="21"/>
      <c r="G191" s="21"/>
      <c r="H191" s="21"/>
      <c r="I191" s="21"/>
      <c r="J191" s="21"/>
      <c r="K191" s="21"/>
      <c r="L191" s="21"/>
      <c r="M191" s="21"/>
      <c r="N191" s="21"/>
      <c r="O191" s="22" t="str">
        <f t="shared" si="4"/>
        <v>/</v>
      </c>
      <c r="P191" s="21" t="e">
        <f>+VLOOKUP(O191,indices!C:G,3,0)</f>
        <v>#N/A</v>
      </c>
      <c r="Q191" s="26"/>
      <c r="R191" s="26"/>
      <c r="S191" s="26"/>
      <c r="T191" s="26">
        <f t="shared" si="5"/>
        <v>0</v>
      </c>
      <c r="U191" s="21"/>
      <c r="V191" s="21"/>
      <c r="W191" s="21"/>
      <c r="X191" s="29"/>
      <c r="Y191" s="29"/>
      <c r="Z191" s="21"/>
      <c r="AA191" s="21"/>
      <c r="AB191" s="21"/>
      <c r="AC191" s="21"/>
    </row>
    <row r="192" spans="1:29">
      <c r="A192" s="21"/>
      <c r="B192" s="21" t="e">
        <f>+VLOOKUP(A192,'liste écoles'!A:D,2,0)</f>
        <v>#N/A</v>
      </c>
      <c r="C192" s="21" t="e">
        <f>+VLOOKUP(A192,'liste écoles'!A:D,3,0)</f>
        <v>#N/A</v>
      </c>
      <c r="D192" s="21" t="e">
        <f>+VLOOKUP(A192,'liste écoles'!A:D,4,0)</f>
        <v>#N/A</v>
      </c>
      <c r="E192" s="21">
        <v>188</v>
      </c>
      <c r="F192" s="21"/>
      <c r="G192" s="21"/>
      <c r="H192" s="21"/>
      <c r="I192" s="21"/>
      <c r="J192" s="21"/>
      <c r="K192" s="21"/>
      <c r="L192" s="21"/>
      <c r="M192" s="21"/>
      <c r="N192" s="21"/>
      <c r="O192" s="22" t="str">
        <f t="shared" si="4"/>
        <v>/</v>
      </c>
      <c r="P192" s="21" t="e">
        <f>+VLOOKUP(O192,indices!C:G,3,0)</f>
        <v>#N/A</v>
      </c>
      <c r="Q192" s="26"/>
      <c r="R192" s="26"/>
      <c r="S192" s="26"/>
      <c r="T192" s="26">
        <f t="shared" si="5"/>
        <v>0</v>
      </c>
      <c r="U192" s="21"/>
      <c r="V192" s="21"/>
      <c r="W192" s="21"/>
      <c r="X192" s="29"/>
      <c r="Y192" s="29"/>
      <c r="Z192" s="21"/>
      <c r="AA192" s="21"/>
      <c r="AB192" s="21"/>
      <c r="AC192" s="21"/>
    </row>
    <row r="193" spans="1:29">
      <c r="A193" s="21"/>
      <c r="B193" s="21" t="e">
        <f>+VLOOKUP(A193,'liste écoles'!A:D,2,0)</f>
        <v>#N/A</v>
      </c>
      <c r="C193" s="21" t="e">
        <f>+VLOOKUP(A193,'liste écoles'!A:D,3,0)</f>
        <v>#N/A</v>
      </c>
      <c r="D193" s="21" t="e">
        <f>+VLOOKUP(A193,'liste écoles'!A:D,4,0)</f>
        <v>#N/A</v>
      </c>
      <c r="E193" s="21">
        <v>189</v>
      </c>
      <c r="F193" s="21"/>
      <c r="G193" s="21"/>
      <c r="H193" s="21"/>
      <c r="I193" s="21"/>
      <c r="J193" s="21"/>
      <c r="K193" s="21"/>
      <c r="L193" s="21"/>
      <c r="M193" s="21"/>
      <c r="N193" s="21"/>
      <c r="O193" s="22" t="str">
        <f t="shared" si="4"/>
        <v>/</v>
      </c>
      <c r="P193" s="21" t="e">
        <f>+VLOOKUP(O193,indices!C:G,3,0)</f>
        <v>#N/A</v>
      </c>
      <c r="Q193" s="26"/>
      <c r="R193" s="26"/>
      <c r="S193" s="26"/>
      <c r="T193" s="26">
        <f t="shared" si="5"/>
        <v>0</v>
      </c>
      <c r="U193" s="21"/>
      <c r="V193" s="21"/>
      <c r="W193" s="21"/>
      <c r="X193" s="29"/>
      <c r="Y193" s="29"/>
      <c r="Z193" s="21"/>
      <c r="AA193" s="21"/>
      <c r="AB193" s="21"/>
      <c r="AC193" s="21"/>
    </row>
    <row r="194" spans="1:29">
      <c r="A194" s="21"/>
      <c r="B194" s="21" t="e">
        <f>+VLOOKUP(A194,'liste écoles'!A:D,2,0)</f>
        <v>#N/A</v>
      </c>
      <c r="C194" s="21" t="e">
        <f>+VLOOKUP(A194,'liste écoles'!A:D,3,0)</f>
        <v>#N/A</v>
      </c>
      <c r="D194" s="21" t="e">
        <f>+VLOOKUP(A194,'liste écoles'!A:D,4,0)</f>
        <v>#N/A</v>
      </c>
      <c r="E194" s="21">
        <v>190</v>
      </c>
      <c r="F194" s="21"/>
      <c r="G194" s="21"/>
      <c r="H194" s="21"/>
      <c r="I194" s="21"/>
      <c r="J194" s="21"/>
      <c r="K194" s="21"/>
      <c r="L194" s="21"/>
      <c r="M194" s="21"/>
      <c r="N194" s="21"/>
      <c r="O194" s="22" t="str">
        <f t="shared" si="4"/>
        <v>/</v>
      </c>
      <c r="P194" s="21" t="e">
        <f>+VLOOKUP(O194,indices!C:G,3,0)</f>
        <v>#N/A</v>
      </c>
      <c r="Q194" s="26"/>
      <c r="R194" s="26"/>
      <c r="S194" s="26"/>
      <c r="T194" s="26">
        <f t="shared" si="5"/>
        <v>0</v>
      </c>
      <c r="U194" s="21"/>
      <c r="V194" s="21"/>
      <c r="W194" s="21"/>
      <c r="X194" s="29"/>
      <c r="Y194" s="29"/>
      <c r="Z194" s="21"/>
      <c r="AA194" s="21"/>
      <c r="AB194" s="21"/>
      <c r="AC194" s="21"/>
    </row>
    <row r="195" spans="1:29">
      <c r="A195" s="21"/>
      <c r="B195" s="21" t="e">
        <f>+VLOOKUP(A195,'liste écoles'!A:D,2,0)</f>
        <v>#N/A</v>
      </c>
      <c r="C195" s="21" t="e">
        <f>+VLOOKUP(A195,'liste écoles'!A:D,3,0)</f>
        <v>#N/A</v>
      </c>
      <c r="D195" s="21" t="e">
        <f>+VLOOKUP(A195,'liste écoles'!A:D,4,0)</f>
        <v>#N/A</v>
      </c>
      <c r="E195" s="21">
        <v>191</v>
      </c>
      <c r="F195" s="21"/>
      <c r="G195" s="21"/>
      <c r="H195" s="21"/>
      <c r="I195" s="21"/>
      <c r="J195" s="21"/>
      <c r="K195" s="21"/>
      <c r="L195" s="21"/>
      <c r="M195" s="21"/>
      <c r="N195" s="21"/>
      <c r="O195" s="22" t="str">
        <f t="shared" si="4"/>
        <v>/</v>
      </c>
      <c r="P195" s="21" t="e">
        <f>+VLOOKUP(O195,indices!C:G,3,0)</f>
        <v>#N/A</v>
      </c>
      <c r="Q195" s="26"/>
      <c r="R195" s="26"/>
      <c r="S195" s="26"/>
      <c r="T195" s="26">
        <f t="shared" si="5"/>
        <v>0</v>
      </c>
      <c r="U195" s="21"/>
      <c r="V195" s="21"/>
      <c r="W195" s="21"/>
      <c r="X195" s="29"/>
      <c r="Y195" s="29"/>
      <c r="Z195" s="21"/>
      <c r="AA195" s="21"/>
      <c r="AB195" s="21"/>
      <c r="AC195" s="21"/>
    </row>
    <row r="196" spans="1:29">
      <c r="A196" s="21"/>
      <c r="B196" s="21" t="e">
        <f>+VLOOKUP(A196,'liste écoles'!A:D,2,0)</f>
        <v>#N/A</v>
      </c>
      <c r="C196" s="21" t="e">
        <f>+VLOOKUP(A196,'liste écoles'!A:D,3,0)</f>
        <v>#N/A</v>
      </c>
      <c r="D196" s="21" t="e">
        <f>+VLOOKUP(A196,'liste écoles'!A:D,4,0)</f>
        <v>#N/A</v>
      </c>
      <c r="E196" s="21">
        <v>192</v>
      </c>
      <c r="F196" s="21"/>
      <c r="G196" s="21"/>
      <c r="H196" s="21"/>
      <c r="I196" s="21"/>
      <c r="J196" s="21"/>
      <c r="K196" s="21"/>
      <c r="L196" s="21"/>
      <c r="M196" s="21"/>
      <c r="N196" s="21"/>
      <c r="O196" s="22" t="str">
        <f t="shared" si="4"/>
        <v>/</v>
      </c>
      <c r="P196" s="21" t="e">
        <f>+VLOOKUP(O196,indices!C:G,3,0)</f>
        <v>#N/A</v>
      </c>
      <c r="Q196" s="26"/>
      <c r="R196" s="26"/>
      <c r="S196" s="26"/>
      <c r="T196" s="26">
        <f t="shared" si="5"/>
        <v>0</v>
      </c>
      <c r="U196" s="21"/>
      <c r="V196" s="21"/>
      <c r="W196" s="21"/>
      <c r="X196" s="29"/>
      <c r="Y196" s="29"/>
      <c r="Z196" s="21"/>
      <c r="AA196" s="21"/>
      <c r="AB196" s="21"/>
      <c r="AC196" s="21"/>
    </row>
    <row r="197" spans="1:29">
      <c r="A197" s="21"/>
      <c r="B197" s="21" t="e">
        <f>+VLOOKUP(A197,'liste écoles'!A:D,2,0)</f>
        <v>#N/A</v>
      </c>
      <c r="C197" s="21" t="e">
        <f>+VLOOKUP(A197,'liste écoles'!A:D,3,0)</f>
        <v>#N/A</v>
      </c>
      <c r="D197" s="21" t="e">
        <f>+VLOOKUP(A197,'liste écoles'!A:D,4,0)</f>
        <v>#N/A</v>
      </c>
      <c r="E197" s="21">
        <v>193</v>
      </c>
      <c r="F197" s="21"/>
      <c r="G197" s="21"/>
      <c r="H197" s="21"/>
      <c r="I197" s="21"/>
      <c r="J197" s="21"/>
      <c r="K197" s="21"/>
      <c r="L197" s="21"/>
      <c r="M197" s="21"/>
      <c r="N197" s="21"/>
      <c r="O197" s="22" t="str">
        <f t="shared" ref="O197:O260" si="6">+CONCATENATE(K197,"/",M197)</f>
        <v>/</v>
      </c>
      <c r="P197" s="21" t="e">
        <f>+VLOOKUP(O197,indices!C:G,3,0)</f>
        <v>#N/A</v>
      </c>
      <c r="Q197" s="26"/>
      <c r="R197" s="26"/>
      <c r="S197" s="26"/>
      <c r="T197" s="26">
        <f t="shared" si="5"/>
        <v>0</v>
      </c>
      <c r="U197" s="21"/>
      <c r="V197" s="21"/>
      <c r="W197" s="21"/>
      <c r="X197" s="29"/>
      <c r="Y197" s="29"/>
      <c r="Z197" s="21"/>
      <c r="AA197" s="21"/>
      <c r="AB197" s="21"/>
      <c r="AC197" s="21"/>
    </row>
    <row r="198" spans="1:29">
      <c r="A198" s="21"/>
      <c r="B198" s="21" t="e">
        <f>+VLOOKUP(A198,'liste écoles'!A:D,2,0)</f>
        <v>#N/A</v>
      </c>
      <c r="C198" s="21" t="e">
        <f>+VLOOKUP(A198,'liste écoles'!A:D,3,0)</f>
        <v>#N/A</v>
      </c>
      <c r="D198" s="21" t="e">
        <f>+VLOOKUP(A198,'liste écoles'!A:D,4,0)</f>
        <v>#N/A</v>
      </c>
      <c r="E198" s="21">
        <v>194</v>
      </c>
      <c r="F198" s="21"/>
      <c r="G198" s="21"/>
      <c r="H198" s="21"/>
      <c r="I198" s="21"/>
      <c r="J198" s="21"/>
      <c r="K198" s="21"/>
      <c r="L198" s="21"/>
      <c r="M198" s="21"/>
      <c r="N198" s="21"/>
      <c r="O198" s="22" t="str">
        <f t="shared" si="6"/>
        <v>/</v>
      </c>
      <c r="P198" s="21" t="e">
        <f>+VLOOKUP(O198,indices!C:G,3,0)</f>
        <v>#N/A</v>
      </c>
      <c r="Q198" s="26"/>
      <c r="R198" s="26"/>
      <c r="S198" s="26"/>
      <c r="T198" s="26">
        <f t="shared" ref="T198:T261" si="7">+SUM(Q198:S198)</f>
        <v>0</v>
      </c>
      <c r="U198" s="21"/>
      <c r="V198" s="21"/>
      <c r="W198" s="21"/>
      <c r="X198" s="29"/>
      <c r="Y198" s="29"/>
      <c r="Z198" s="21"/>
      <c r="AA198" s="21"/>
      <c r="AB198" s="21"/>
      <c r="AC198" s="21"/>
    </row>
    <row r="199" spans="1:29">
      <c r="A199" s="21"/>
      <c r="B199" s="21" t="e">
        <f>+VLOOKUP(A199,'liste écoles'!A:D,2,0)</f>
        <v>#N/A</v>
      </c>
      <c r="C199" s="21" t="e">
        <f>+VLOOKUP(A199,'liste écoles'!A:D,3,0)</f>
        <v>#N/A</v>
      </c>
      <c r="D199" s="21" t="e">
        <f>+VLOOKUP(A199,'liste écoles'!A:D,4,0)</f>
        <v>#N/A</v>
      </c>
      <c r="E199" s="21">
        <v>195</v>
      </c>
      <c r="F199" s="21"/>
      <c r="G199" s="21"/>
      <c r="H199" s="21"/>
      <c r="I199" s="21"/>
      <c r="J199" s="21"/>
      <c r="K199" s="21"/>
      <c r="L199" s="21"/>
      <c r="M199" s="21"/>
      <c r="N199" s="21"/>
      <c r="O199" s="22" t="str">
        <f t="shared" si="6"/>
        <v>/</v>
      </c>
      <c r="P199" s="21" t="e">
        <f>+VLOOKUP(O199,indices!C:G,3,0)</f>
        <v>#N/A</v>
      </c>
      <c r="Q199" s="26"/>
      <c r="R199" s="26"/>
      <c r="S199" s="26"/>
      <c r="T199" s="26">
        <f t="shared" si="7"/>
        <v>0</v>
      </c>
      <c r="U199" s="21"/>
      <c r="V199" s="21"/>
      <c r="W199" s="21"/>
      <c r="X199" s="29"/>
      <c r="Y199" s="29"/>
      <c r="Z199" s="21"/>
      <c r="AA199" s="21"/>
      <c r="AB199" s="21"/>
      <c r="AC199" s="21"/>
    </row>
    <row r="200" spans="1:29">
      <c r="A200" s="21"/>
      <c r="B200" s="21" t="e">
        <f>+VLOOKUP(A200,'liste écoles'!A:D,2,0)</f>
        <v>#N/A</v>
      </c>
      <c r="C200" s="21" t="e">
        <f>+VLOOKUP(A200,'liste écoles'!A:D,3,0)</f>
        <v>#N/A</v>
      </c>
      <c r="D200" s="21" t="e">
        <f>+VLOOKUP(A200,'liste écoles'!A:D,4,0)</f>
        <v>#N/A</v>
      </c>
      <c r="E200" s="21">
        <v>196</v>
      </c>
      <c r="F200" s="21"/>
      <c r="G200" s="21"/>
      <c r="H200" s="21"/>
      <c r="I200" s="21"/>
      <c r="J200" s="21"/>
      <c r="K200" s="21"/>
      <c r="L200" s="21"/>
      <c r="M200" s="21"/>
      <c r="N200" s="21"/>
      <c r="O200" s="22" t="str">
        <f t="shared" si="6"/>
        <v>/</v>
      </c>
      <c r="P200" s="21" t="e">
        <f>+VLOOKUP(O200,indices!C:G,3,0)</f>
        <v>#N/A</v>
      </c>
      <c r="Q200" s="26"/>
      <c r="R200" s="26"/>
      <c r="S200" s="26"/>
      <c r="T200" s="26">
        <f t="shared" si="7"/>
        <v>0</v>
      </c>
      <c r="U200" s="21"/>
      <c r="V200" s="21"/>
      <c r="W200" s="21"/>
      <c r="X200" s="29"/>
      <c r="Y200" s="29"/>
      <c r="Z200" s="21"/>
      <c r="AA200" s="21"/>
      <c r="AB200" s="21"/>
      <c r="AC200" s="21"/>
    </row>
    <row r="201" spans="1:29">
      <c r="A201" s="21"/>
      <c r="B201" s="21" t="e">
        <f>+VLOOKUP(A201,'liste écoles'!A:D,2,0)</f>
        <v>#N/A</v>
      </c>
      <c r="C201" s="21" t="e">
        <f>+VLOOKUP(A201,'liste écoles'!A:D,3,0)</f>
        <v>#N/A</v>
      </c>
      <c r="D201" s="21" t="e">
        <f>+VLOOKUP(A201,'liste écoles'!A:D,4,0)</f>
        <v>#N/A</v>
      </c>
      <c r="E201" s="21">
        <v>197</v>
      </c>
      <c r="F201" s="21"/>
      <c r="G201" s="21"/>
      <c r="H201" s="21"/>
      <c r="I201" s="21"/>
      <c r="J201" s="21"/>
      <c r="K201" s="21"/>
      <c r="L201" s="21"/>
      <c r="M201" s="21"/>
      <c r="N201" s="21"/>
      <c r="O201" s="22" t="str">
        <f t="shared" si="6"/>
        <v>/</v>
      </c>
      <c r="P201" s="21" t="e">
        <f>+VLOOKUP(O201,indices!C:G,3,0)</f>
        <v>#N/A</v>
      </c>
      <c r="Q201" s="26"/>
      <c r="R201" s="26"/>
      <c r="S201" s="26"/>
      <c r="T201" s="26">
        <f t="shared" si="7"/>
        <v>0</v>
      </c>
      <c r="U201" s="21"/>
      <c r="V201" s="21"/>
      <c r="W201" s="21"/>
      <c r="X201" s="29"/>
      <c r="Y201" s="29"/>
      <c r="Z201" s="21"/>
      <c r="AA201" s="21"/>
      <c r="AB201" s="21"/>
      <c r="AC201" s="21"/>
    </row>
    <row r="202" spans="1:29">
      <c r="A202" s="21"/>
      <c r="B202" s="21" t="e">
        <f>+VLOOKUP(A202,'liste écoles'!A:D,2,0)</f>
        <v>#N/A</v>
      </c>
      <c r="C202" s="21" t="e">
        <f>+VLOOKUP(A202,'liste écoles'!A:D,3,0)</f>
        <v>#N/A</v>
      </c>
      <c r="D202" s="21" t="e">
        <f>+VLOOKUP(A202,'liste écoles'!A:D,4,0)</f>
        <v>#N/A</v>
      </c>
      <c r="E202" s="21">
        <v>198</v>
      </c>
      <c r="F202" s="21"/>
      <c r="G202" s="21"/>
      <c r="H202" s="21"/>
      <c r="I202" s="21"/>
      <c r="J202" s="21"/>
      <c r="K202" s="21"/>
      <c r="L202" s="21"/>
      <c r="M202" s="21"/>
      <c r="N202" s="21"/>
      <c r="O202" s="22" t="str">
        <f t="shared" si="6"/>
        <v>/</v>
      </c>
      <c r="P202" s="21" t="e">
        <f>+VLOOKUP(O202,indices!C:G,3,0)</f>
        <v>#N/A</v>
      </c>
      <c r="Q202" s="26"/>
      <c r="R202" s="26"/>
      <c r="S202" s="26"/>
      <c r="T202" s="26">
        <f t="shared" si="7"/>
        <v>0</v>
      </c>
      <c r="U202" s="21"/>
      <c r="V202" s="21"/>
      <c r="W202" s="21"/>
      <c r="X202" s="29"/>
      <c r="Y202" s="29"/>
      <c r="Z202" s="21"/>
      <c r="AA202" s="21"/>
      <c r="AB202" s="21"/>
      <c r="AC202" s="21"/>
    </row>
    <row r="203" spans="1:29">
      <c r="A203" s="21"/>
      <c r="B203" s="21" t="e">
        <f>+VLOOKUP(A203,'liste écoles'!A:D,2,0)</f>
        <v>#N/A</v>
      </c>
      <c r="C203" s="21" t="e">
        <f>+VLOOKUP(A203,'liste écoles'!A:D,3,0)</f>
        <v>#N/A</v>
      </c>
      <c r="D203" s="21" t="e">
        <f>+VLOOKUP(A203,'liste écoles'!A:D,4,0)</f>
        <v>#N/A</v>
      </c>
      <c r="E203" s="21">
        <v>199</v>
      </c>
      <c r="F203" s="21"/>
      <c r="G203" s="21"/>
      <c r="H203" s="21"/>
      <c r="I203" s="21"/>
      <c r="J203" s="21"/>
      <c r="K203" s="21"/>
      <c r="L203" s="21"/>
      <c r="M203" s="21"/>
      <c r="N203" s="21"/>
      <c r="O203" s="22" t="str">
        <f t="shared" si="6"/>
        <v>/</v>
      </c>
      <c r="P203" s="21" t="e">
        <f>+VLOOKUP(O203,indices!C:G,3,0)</f>
        <v>#N/A</v>
      </c>
      <c r="Q203" s="26"/>
      <c r="R203" s="26"/>
      <c r="S203" s="26"/>
      <c r="T203" s="26">
        <f t="shared" si="7"/>
        <v>0</v>
      </c>
      <c r="U203" s="21"/>
      <c r="V203" s="21"/>
      <c r="W203" s="21"/>
      <c r="X203" s="29"/>
      <c r="Y203" s="29"/>
      <c r="Z203" s="21"/>
      <c r="AA203" s="21"/>
      <c r="AB203" s="21"/>
      <c r="AC203" s="21"/>
    </row>
    <row r="204" spans="1:29">
      <c r="A204" s="21"/>
      <c r="B204" s="21" t="e">
        <f>+VLOOKUP(A204,'liste écoles'!A:D,2,0)</f>
        <v>#N/A</v>
      </c>
      <c r="C204" s="21" t="e">
        <f>+VLOOKUP(A204,'liste écoles'!A:D,3,0)</f>
        <v>#N/A</v>
      </c>
      <c r="D204" s="21" t="e">
        <f>+VLOOKUP(A204,'liste écoles'!A:D,4,0)</f>
        <v>#N/A</v>
      </c>
      <c r="E204" s="21">
        <v>200</v>
      </c>
      <c r="F204" s="21"/>
      <c r="G204" s="21"/>
      <c r="H204" s="21"/>
      <c r="I204" s="21"/>
      <c r="J204" s="21"/>
      <c r="K204" s="21"/>
      <c r="L204" s="21"/>
      <c r="M204" s="21"/>
      <c r="N204" s="21"/>
      <c r="O204" s="22" t="str">
        <f t="shared" si="6"/>
        <v>/</v>
      </c>
      <c r="P204" s="21" t="e">
        <f>+VLOOKUP(O204,indices!C:G,3,0)</f>
        <v>#N/A</v>
      </c>
      <c r="Q204" s="26"/>
      <c r="R204" s="26"/>
      <c r="S204" s="26"/>
      <c r="T204" s="26">
        <f t="shared" si="7"/>
        <v>0</v>
      </c>
      <c r="U204" s="21"/>
      <c r="V204" s="21"/>
      <c r="W204" s="21"/>
      <c r="X204" s="29"/>
      <c r="Y204" s="29"/>
      <c r="Z204" s="21"/>
      <c r="AA204" s="21"/>
      <c r="AB204" s="21"/>
      <c r="AC204" s="21"/>
    </row>
    <row r="205" spans="1:29">
      <c r="A205" s="21"/>
      <c r="B205" s="21" t="e">
        <f>+VLOOKUP(A205,'liste écoles'!A:D,2,0)</f>
        <v>#N/A</v>
      </c>
      <c r="C205" s="21" t="e">
        <f>+VLOOKUP(A205,'liste écoles'!A:D,3,0)</f>
        <v>#N/A</v>
      </c>
      <c r="D205" s="21" t="e">
        <f>+VLOOKUP(A205,'liste écoles'!A:D,4,0)</f>
        <v>#N/A</v>
      </c>
      <c r="E205" s="21">
        <v>201</v>
      </c>
      <c r="F205" s="21"/>
      <c r="G205" s="21"/>
      <c r="H205" s="21"/>
      <c r="I205" s="21"/>
      <c r="J205" s="21"/>
      <c r="K205" s="21"/>
      <c r="L205" s="21"/>
      <c r="M205" s="21"/>
      <c r="N205" s="21"/>
      <c r="O205" s="22" t="str">
        <f t="shared" si="6"/>
        <v>/</v>
      </c>
      <c r="P205" s="21" t="e">
        <f>+VLOOKUP(O205,indices!C:G,3,0)</f>
        <v>#N/A</v>
      </c>
      <c r="Q205" s="26"/>
      <c r="R205" s="26"/>
      <c r="S205" s="26"/>
      <c r="T205" s="26">
        <f t="shared" si="7"/>
        <v>0</v>
      </c>
      <c r="U205" s="21"/>
      <c r="V205" s="21"/>
      <c r="W205" s="21"/>
      <c r="X205" s="29"/>
      <c r="Y205" s="29"/>
      <c r="Z205" s="21"/>
      <c r="AA205" s="21"/>
      <c r="AB205" s="21"/>
      <c r="AC205" s="21"/>
    </row>
    <row r="206" spans="1:29">
      <c r="A206" s="21"/>
      <c r="B206" s="21" t="e">
        <f>+VLOOKUP(A206,'liste écoles'!A:D,2,0)</f>
        <v>#N/A</v>
      </c>
      <c r="C206" s="21" t="e">
        <f>+VLOOKUP(A206,'liste écoles'!A:D,3,0)</f>
        <v>#N/A</v>
      </c>
      <c r="D206" s="21" t="e">
        <f>+VLOOKUP(A206,'liste écoles'!A:D,4,0)</f>
        <v>#N/A</v>
      </c>
      <c r="E206" s="21">
        <v>202</v>
      </c>
      <c r="F206" s="21"/>
      <c r="G206" s="21"/>
      <c r="H206" s="21"/>
      <c r="I206" s="21"/>
      <c r="J206" s="21"/>
      <c r="K206" s="21"/>
      <c r="L206" s="21"/>
      <c r="M206" s="21"/>
      <c r="N206" s="21"/>
      <c r="O206" s="22" t="str">
        <f t="shared" si="6"/>
        <v>/</v>
      </c>
      <c r="P206" s="21" t="e">
        <f>+VLOOKUP(O206,indices!C:G,3,0)</f>
        <v>#N/A</v>
      </c>
      <c r="Q206" s="26"/>
      <c r="R206" s="26"/>
      <c r="S206" s="26"/>
      <c r="T206" s="26">
        <f t="shared" si="7"/>
        <v>0</v>
      </c>
      <c r="U206" s="21"/>
      <c r="V206" s="21"/>
      <c r="W206" s="21"/>
      <c r="X206" s="29"/>
      <c r="Y206" s="29"/>
      <c r="Z206" s="21"/>
      <c r="AA206" s="21"/>
      <c r="AB206" s="21"/>
      <c r="AC206" s="21"/>
    </row>
    <row r="207" spans="1:29">
      <c r="A207" s="21"/>
      <c r="B207" s="21" t="e">
        <f>+VLOOKUP(A207,'liste écoles'!A:D,2,0)</f>
        <v>#N/A</v>
      </c>
      <c r="C207" s="21" t="e">
        <f>+VLOOKUP(A207,'liste écoles'!A:D,3,0)</f>
        <v>#N/A</v>
      </c>
      <c r="D207" s="21" t="e">
        <f>+VLOOKUP(A207,'liste écoles'!A:D,4,0)</f>
        <v>#N/A</v>
      </c>
      <c r="E207" s="21">
        <v>203</v>
      </c>
      <c r="F207" s="21"/>
      <c r="G207" s="21"/>
      <c r="H207" s="21"/>
      <c r="I207" s="21"/>
      <c r="J207" s="21"/>
      <c r="K207" s="21"/>
      <c r="L207" s="21"/>
      <c r="M207" s="21"/>
      <c r="N207" s="21"/>
      <c r="O207" s="22" t="str">
        <f t="shared" si="6"/>
        <v>/</v>
      </c>
      <c r="P207" s="21" t="e">
        <f>+VLOOKUP(O207,indices!C:G,3,0)</f>
        <v>#N/A</v>
      </c>
      <c r="Q207" s="26"/>
      <c r="R207" s="26"/>
      <c r="S207" s="26"/>
      <c r="T207" s="26">
        <f t="shared" si="7"/>
        <v>0</v>
      </c>
      <c r="U207" s="21"/>
      <c r="V207" s="21"/>
      <c r="W207" s="21"/>
      <c r="X207" s="29"/>
      <c r="Y207" s="29"/>
      <c r="Z207" s="21"/>
      <c r="AA207" s="21"/>
      <c r="AB207" s="21"/>
      <c r="AC207" s="21"/>
    </row>
    <row r="208" spans="1:29">
      <c r="A208" s="21"/>
      <c r="B208" s="21" t="e">
        <f>+VLOOKUP(A208,'liste écoles'!A:D,2,0)</f>
        <v>#N/A</v>
      </c>
      <c r="C208" s="21" t="e">
        <f>+VLOOKUP(A208,'liste écoles'!A:D,3,0)</f>
        <v>#N/A</v>
      </c>
      <c r="D208" s="21" t="e">
        <f>+VLOOKUP(A208,'liste écoles'!A:D,4,0)</f>
        <v>#N/A</v>
      </c>
      <c r="E208" s="21">
        <v>204</v>
      </c>
      <c r="F208" s="21"/>
      <c r="G208" s="21"/>
      <c r="H208" s="21"/>
      <c r="I208" s="21"/>
      <c r="J208" s="21"/>
      <c r="K208" s="21"/>
      <c r="L208" s="21"/>
      <c r="M208" s="21"/>
      <c r="N208" s="21"/>
      <c r="O208" s="22" t="str">
        <f t="shared" si="6"/>
        <v>/</v>
      </c>
      <c r="P208" s="21" t="e">
        <f>+VLOOKUP(O208,indices!C:G,3,0)</f>
        <v>#N/A</v>
      </c>
      <c r="Q208" s="26"/>
      <c r="R208" s="26"/>
      <c r="S208" s="26"/>
      <c r="T208" s="26">
        <f t="shared" si="7"/>
        <v>0</v>
      </c>
      <c r="U208" s="21"/>
      <c r="V208" s="21"/>
      <c r="W208" s="21"/>
      <c r="X208" s="29"/>
      <c r="Y208" s="29"/>
      <c r="Z208" s="21"/>
      <c r="AA208" s="21"/>
      <c r="AB208" s="21"/>
      <c r="AC208" s="21"/>
    </row>
    <row r="209" spans="1:29">
      <c r="A209" s="21"/>
      <c r="B209" s="21" t="e">
        <f>+VLOOKUP(A209,'liste écoles'!A:D,2,0)</f>
        <v>#N/A</v>
      </c>
      <c r="C209" s="21" t="e">
        <f>+VLOOKUP(A209,'liste écoles'!A:D,3,0)</f>
        <v>#N/A</v>
      </c>
      <c r="D209" s="21" t="e">
        <f>+VLOOKUP(A209,'liste écoles'!A:D,4,0)</f>
        <v>#N/A</v>
      </c>
      <c r="E209" s="21">
        <v>205</v>
      </c>
      <c r="F209" s="21"/>
      <c r="G209" s="21"/>
      <c r="H209" s="21"/>
      <c r="I209" s="21"/>
      <c r="J209" s="21"/>
      <c r="K209" s="21"/>
      <c r="L209" s="21"/>
      <c r="M209" s="21"/>
      <c r="N209" s="21"/>
      <c r="O209" s="22" t="str">
        <f t="shared" si="6"/>
        <v>/</v>
      </c>
      <c r="P209" s="21" t="e">
        <f>+VLOOKUP(O209,indices!C:G,3,0)</f>
        <v>#N/A</v>
      </c>
      <c r="Q209" s="26"/>
      <c r="R209" s="26"/>
      <c r="S209" s="26"/>
      <c r="T209" s="26">
        <f t="shared" si="7"/>
        <v>0</v>
      </c>
      <c r="U209" s="21"/>
      <c r="V209" s="21"/>
      <c r="W209" s="21"/>
      <c r="X209" s="29"/>
      <c r="Y209" s="29"/>
      <c r="Z209" s="21"/>
      <c r="AA209" s="21"/>
      <c r="AB209" s="21"/>
      <c r="AC209" s="21"/>
    </row>
    <row r="210" spans="1:29">
      <c r="A210" s="21"/>
      <c r="B210" s="21" t="e">
        <f>+VLOOKUP(A210,'liste écoles'!A:D,2,0)</f>
        <v>#N/A</v>
      </c>
      <c r="C210" s="21" t="e">
        <f>+VLOOKUP(A210,'liste écoles'!A:D,3,0)</f>
        <v>#N/A</v>
      </c>
      <c r="D210" s="21" t="e">
        <f>+VLOOKUP(A210,'liste écoles'!A:D,4,0)</f>
        <v>#N/A</v>
      </c>
      <c r="E210" s="21">
        <v>206</v>
      </c>
      <c r="F210" s="21"/>
      <c r="G210" s="21"/>
      <c r="H210" s="21"/>
      <c r="I210" s="21"/>
      <c r="J210" s="21"/>
      <c r="K210" s="21"/>
      <c r="L210" s="21"/>
      <c r="M210" s="21"/>
      <c r="N210" s="21"/>
      <c r="O210" s="22" t="str">
        <f t="shared" si="6"/>
        <v>/</v>
      </c>
      <c r="P210" s="21" t="e">
        <f>+VLOOKUP(O210,indices!C:G,3,0)</f>
        <v>#N/A</v>
      </c>
      <c r="Q210" s="26"/>
      <c r="R210" s="26"/>
      <c r="S210" s="26"/>
      <c r="T210" s="26">
        <f t="shared" si="7"/>
        <v>0</v>
      </c>
      <c r="U210" s="21"/>
      <c r="V210" s="21"/>
      <c r="W210" s="21"/>
      <c r="X210" s="29"/>
      <c r="Y210" s="29"/>
      <c r="Z210" s="21"/>
      <c r="AA210" s="21"/>
      <c r="AB210" s="21"/>
      <c r="AC210" s="21"/>
    </row>
    <row r="211" spans="1:29">
      <c r="A211" s="21"/>
      <c r="B211" s="21" t="e">
        <f>+VLOOKUP(A211,'liste écoles'!A:D,2,0)</f>
        <v>#N/A</v>
      </c>
      <c r="C211" s="21" t="e">
        <f>+VLOOKUP(A211,'liste écoles'!A:D,3,0)</f>
        <v>#N/A</v>
      </c>
      <c r="D211" s="21" t="e">
        <f>+VLOOKUP(A211,'liste écoles'!A:D,4,0)</f>
        <v>#N/A</v>
      </c>
      <c r="E211" s="21">
        <v>207</v>
      </c>
      <c r="F211" s="21"/>
      <c r="G211" s="21"/>
      <c r="H211" s="21"/>
      <c r="I211" s="21"/>
      <c r="J211" s="21"/>
      <c r="K211" s="21"/>
      <c r="L211" s="21"/>
      <c r="M211" s="21"/>
      <c r="N211" s="21"/>
      <c r="O211" s="22" t="str">
        <f t="shared" si="6"/>
        <v>/</v>
      </c>
      <c r="P211" s="21" t="e">
        <f>+VLOOKUP(O211,indices!C:G,3,0)</f>
        <v>#N/A</v>
      </c>
      <c r="Q211" s="26"/>
      <c r="R211" s="26"/>
      <c r="S211" s="26"/>
      <c r="T211" s="26">
        <f t="shared" si="7"/>
        <v>0</v>
      </c>
      <c r="U211" s="21"/>
      <c r="V211" s="21"/>
      <c r="W211" s="21"/>
      <c r="X211" s="29"/>
      <c r="Y211" s="29"/>
      <c r="Z211" s="21"/>
      <c r="AA211" s="21"/>
      <c r="AB211" s="21"/>
      <c r="AC211" s="21"/>
    </row>
    <row r="212" spans="1:29">
      <c r="A212" s="21"/>
      <c r="B212" s="21" t="e">
        <f>+VLOOKUP(A212,'liste écoles'!A:D,2,0)</f>
        <v>#N/A</v>
      </c>
      <c r="C212" s="21" t="e">
        <f>+VLOOKUP(A212,'liste écoles'!A:D,3,0)</f>
        <v>#N/A</v>
      </c>
      <c r="D212" s="21" t="e">
        <f>+VLOOKUP(A212,'liste écoles'!A:D,4,0)</f>
        <v>#N/A</v>
      </c>
      <c r="E212" s="21">
        <v>208</v>
      </c>
      <c r="F212" s="21"/>
      <c r="G212" s="21"/>
      <c r="H212" s="21"/>
      <c r="I212" s="21"/>
      <c r="J212" s="21"/>
      <c r="K212" s="21"/>
      <c r="L212" s="21"/>
      <c r="M212" s="21"/>
      <c r="N212" s="21"/>
      <c r="O212" s="22" t="str">
        <f t="shared" si="6"/>
        <v>/</v>
      </c>
      <c r="P212" s="21" t="e">
        <f>+VLOOKUP(O212,indices!C:G,3,0)</f>
        <v>#N/A</v>
      </c>
      <c r="Q212" s="26"/>
      <c r="R212" s="26"/>
      <c r="S212" s="26"/>
      <c r="T212" s="26">
        <f t="shared" si="7"/>
        <v>0</v>
      </c>
      <c r="U212" s="21"/>
      <c r="V212" s="21"/>
      <c r="W212" s="21"/>
      <c r="X212" s="29"/>
      <c r="Y212" s="29"/>
      <c r="Z212" s="21"/>
      <c r="AA212" s="21"/>
      <c r="AB212" s="21"/>
      <c r="AC212" s="21"/>
    </row>
    <row r="213" spans="1:29">
      <c r="A213" s="21"/>
      <c r="B213" s="21" t="e">
        <f>+VLOOKUP(A213,'liste écoles'!A:D,2,0)</f>
        <v>#N/A</v>
      </c>
      <c r="C213" s="21" t="e">
        <f>+VLOOKUP(A213,'liste écoles'!A:D,3,0)</f>
        <v>#N/A</v>
      </c>
      <c r="D213" s="21" t="e">
        <f>+VLOOKUP(A213,'liste écoles'!A:D,4,0)</f>
        <v>#N/A</v>
      </c>
      <c r="E213" s="21">
        <v>209</v>
      </c>
      <c r="F213" s="21"/>
      <c r="G213" s="21"/>
      <c r="H213" s="21"/>
      <c r="I213" s="21"/>
      <c r="J213" s="21"/>
      <c r="K213" s="21"/>
      <c r="L213" s="21"/>
      <c r="M213" s="21"/>
      <c r="N213" s="21"/>
      <c r="O213" s="22" t="str">
        <f t="shared" si="6"/>
        <v>/</v>
      </c>
      <c r="P213" s="21" t="e">
        <f>+VLOOKUP(O213,indices!C:G,3,0)</f>
        <v>#N/A</v>
      </c>
      <c r="Q213" s="26"/>
      <c r="R213" s="26"/>
      <c r="S213" s="26"/>
      <c r="T213" s="26">
        <f t="shared" si="7"/>
        <v>0</v>
      </c>
      <c r="U213" s="21"/>
      <c r="V213" s="21"/>
      <c r="W213" s="21"/>
      <c r="X213" s="29"/>
      <c r="Y213" s="29"/>
      <c r="Z213" s="21"/>
      <c r="AA213" s="21"/>
      <c r="AB213" s="21"/>
      <c r="AC213" s="21"/>
    </row>
    <row r="214" spans="1:29">
      <c r="A214" s="21"/>
      <c r="B214" s="21" t="e">
        <f>+VLOOKUP(A214,'liste écoles'!A:D,2,0)</f>
        <v>#N/A</v>
      </c>
      <c r="C214" s="21" t="e">
        <f>+VLOOKUP(A214,'liste écoles'!A:D,3,0)</f>
        <v>#N/A</v>
      </c>
      <c r="D214" s="21" t="e">
        <f>+VLOOKUP(A214,'liste écoles'!A:D,4,0)</f>
        <v>#N/A</v>
      </c>
      <c r="E214" s="21">
        <v>210</v>
      </c>
      <c r="F214" s="21"/>
      <c r="G214" s="21"/>
      <c r="H214" s="21"/>
      <c r="I214" s="21"/>
      <c r="J214" s="21"/>
      <c r="K214" s="21"/>
      <c r="L214" s="21"/>
      <c r="M214" s="21"/>
      <c r="N214" s="21"/>
      <c r="O214" s="22" t="str">
        <f t="shared" si="6"/>
        <v>/</v>
      </c>
      <c r="P214" s="21" t="e">
        <f>+VLOOKUP(O214,indices!C:G,3,0)</f>
        <v>#N/A</v>
      </c>
      <c r="Q214" s="26"/>
      <c r="R214" s="26"/>
      <c r="S214" s="26"/>
      <c r="T214" s="26">
        <f t="shared" si="7"/>
        <v>0</v>
      </c>
      <c r="U214" s="21"/>
      <c r="V214" s="21"/>
      <c r="W214" s="21"/>
      <c r="X214" s="29"/>
      <c r="Y214" s="29"/>
      <c r="Z214" s="21"/>
      <c r="AA214" s="21"/>
      <c r="AB214" s="21"/>
      <c r="AC214" s="21"/>
    </row>
    <row r="215" spans="1:29">
      <c r="A215" s="21"/>
      <c r="B215" s="21" t="e">
        <f>+VLOOKUP(A215,'liste écoles'!A:D,2,0)</f>
        <v>#N/A</v>
      </c>
      <c r="C215" s="21" t="e">
        <f>+VLOOKUP(A215,'liste écoles'!A:D,3,0)</f>
        <v>#N/A</v>
      </c>
      <c r="D215" s="21" t="e">
        <f>+VLOOKUP(A215,'liste écoles'!A:D,4,0)</f>
        <v>#N/A</v>
      </c>
      <c r="E215" s="21">
        <v>211</v>
      </c>
      <c r="F215" s="21"/>
      <c r="G215" s="21"/>
      <c r="H215" s="21"/>
      <c r="I215" s="21"/>
      <c r="J215" s="21"/>
      <c r="K215" s="21"/>
      <c r="L215" s="21"/>
      <c r="M215" s="21"/>
      <c r="N215" s="21"/>
      <c r="O215" s="22" t="str">
        <f t="shared" si="6"/>
        <v>/</v>
      </c>
      <c r="P215" s="21" t="e">
        <f>+VLOOKUP(O215,indices!C:G,3,0)</f>
        <v>#N/A</v>
      </c>
      <c r="Q215" s="26"/>
      <c r="R215" s="26"/>
      <c r="S215" s="26"/>
      <c r="T215" s="26">
        <f t="shared" si="7"/>
        <v>0</v>
      </c>
      <c r="U215" s="21"/>
      <c r="V215" s="21"/>
      <c r="W215" s="21"/>
      <c r="X215" s="29"/>
      <c r="Y215" s="29"/>
      <c r="Z215" s="21"/>
      <c r="AA215" s="21"/>
      <c r="AB215" s="21"/>
      <c r="AC215" s="21"/>
    </row>
    <row r="216" spans="1:29">
      <c r="A216" s="21"/>
      <c r="B216" s="21" t="e">
        <f>+VLOOKUP(A216,'liste écoles'!A:D,2,0)</f>
        <v>#N/A</v>
      </c>
      <c r="C216" s="21" t="e">
        <f>+VLOOKUP(A216,'liste écoles'!A:D,3,0)</f>
        <v>#N/A</v>
      </c>
      <c r="D216" s="21" t="e">
        <f>+VLOOKUP(A216,'liste écoles'!A:D,4,0)</f>
        <v>#N/A</v>
      </c>
      <c r="E216" s="21">
        <v>212</v>
      </c>
      <c r="F216" s="21"/>
      <c r="G216" s="21"/>
      <c r="H216" s="21"/>
      <c r="I216" s="21"/>
      <c r="J216" s="21"/>
      <c r="K216" s="21"/>
      <c r="L216" s="21"/>
      <c r="M216" s="21"/>
      <c r="N216" s="21"/>
      <c r="O216" s="22" t="str">
        <f t="shared" si="6"/>
        <v>/</v>
      </c>
      <c r="P216" s="21" t="e">
        <f>+VLOOKUP(O216,indices!C:G,3,0)</f>
        <v>#N/A</v>
      </c>
      <c r="Q216" s="26"/>
      <c r="R216" s="26"/>
      <c r="S216" s="26"/>
      <c r="T216" s="26">
        <f t="shared" si="7"/>
        <v>0</v>
      </c>
      <c r="U216" s="21"/>
      <c r="V216" s="21"/>
      <c r="W216" s="21"/>
      <c r="X216" s="29"/>
      <c r="Y216" s="29"/>
      <c r="Z216" s="21"/>
      <c r="AA216" s="21"/>
      <c r="AB216" s="21"/>
      <c r="AC216" s="21"/>
    </row>
    <row r="217" spans="1:29">
      <c r="A217" s="21"/>
      <c r="B217" s="21" t="e">
        <f>+VLOOKUP(A217,'liste écoles'!A:D,2,0)</f>
        <v>#N/A</v>
      </c>
      <c r="C217" s="21" t="e">
        <f>+VLOOKUP(A217,'liste écoles'!A:D,3,0)</f>
        <v>#N/A</v>
      </c>
      <c r="D217" s="21" t="e">
        <f>+VLOOKUP(A217,'liste écoles'!A:D,4,0)</f>
        <v>#N/A</v>
      </c>
      <c r="E217" s="21">
        <v>213</v>
      </c>
      <c r="F217" s="21"/>
      <c r="G217" s="21"/>
      <c r="H217" s="21"/>
      <c r="I217" s="21"/>
      <c r="J217" s="21"/>
      <c r="K217" s="21"/>
      <c r="L217" s="21"/>
      <c r="M217" s="21"/>
      <c r="N217" s="21"/>
      <c r="O217" s="22" t="str">
        <f t="shared" si="6"/>
        <v>/</v>
      </c>
      <c r="P217" s="21" t="e">
        <f>+VLOOKUP(O217,indices!C:G,3,0)</f>
        <v>#N/A</v>
      </c>
      <c r="Q217" s="26"/>
      <c r="R217" s="26"/>
      <c r="S217" s="26"/>
      <c r="T217" s="26">
        <f t="shared" si="7"/>
        <v>0</v>
      </c>
      <c r="U217" s="21"/>
      <c r="V217" s="21"/>
      <c r="W217" s="21"/>
      <c r="X217" s="29"/>
      <c r="Y217" s="29"/>
      <c r="Z217" s="21"/>
      <c r="AA217" s="21"/>
      <c r="AB217" s="21"/>
      <c r="AC217" s="21"/>
    </row>
    <row r="218" spans="1:29">
      <c r="A218" s="21"/>
      <c r="B218" s="21" t="e">
        <f>+VLOOKUP(A218,'liste écoles'!A:D,2,0)</f>
        <v>#N/A</v>
      </c>
      <c r="C218" s="21" t="e">
        <f>+VLOOKUP(A218,'liste écoles'!A:D,3,0)</f>
        <v>#N/A</v>
      </c>
      <c r="D218" s="21" t="e">
        <f>+VLOOKUP(A218,'liste écoles'!A:D,4,0)</f>
        <v>#N/A</v>
      </c>
      <c r="E218" s="21">
        <v>214</v>
      </c>
      <c r="F218" s="21"/>
      <c r="G218" s="21"/>
      <c r="H218" s="21"/>
      <c r="I218" s="21"/>
      <c r="J218" s="21"/>
      <c r="K218" s="21"/>
      <c r="L218" s="21"/>
      <c r="M218" s="21"/>
      <c r="N218" s="21"/>
      <c r="O218" s="22" t="str">
        <f t="shared" si="6"/>
        <v>/</v>
      </c>
      <c r="P218" s="21" t="e">
        <f>+VLOOKUP(O218,indices!C:G,3,0)</f>
        <v>#N/A</v>
      </c>
      <c r="Q218" s="26"/>
      <c r="R218" s="26"/>
      <c r="S218" s="26"/>
      <c r="T218" s="26">
        <f t="shared" si="7"/>
        <v>0</v>
      </c>
      <c r="U218" s="21"/>
      <c r="V218" s="21"/>
      <c r="W218" s="21"/>
      <c r="X218" s="29"/>
      <c r="Y218" s="29"/>
      <c r="Z218" s="21"/>
      <c r="AA218" s="21"/>
      <c r="AB218" s="21"/>
      <c r="AC218" s="21"/>
    </row>
    <row r="219" spans="1:29">
      <c r="A219" s="21"/>
      <c r="B219" s="21" t="e">
        <f>+VLOOKUP(A219,'liste écoles'!A:D,2,0)</f>
        <v>#N/A</v>
      </c>
      <c r="C219" s="21" t="e">
        <f>+VLOOKUP(A219,'liste écoles'!A:D,3,0)</f>
        <v>#N/A</v>
      </c>
      <c r="D219" s="21" t="e">
        <f>+VLOOKUP(A219,'liste écoles'!A:D,4,0)</f>
        <v>#N/A</v>
      </c>
      <c r="E219" s="21">
        <v>215</v>
      </c>
      <c r="F219" s="21"/>
      <c r="G219" s="21"/>
      <c r="H219" s="21"/>
      <c r="I219" s="21"/>
      <c r="J219" s="21"/>
      <c r="K219" s="21"/>
      <c r="L219" s="21"/>
      <c r="M219" s="21"/>
      <c r="N219" s="21"/>
      <c r="O219" s="22" t="str">
        <f t="shared" si="6"/>
        <v>/</v>
      </c>
      <c r="P219" s="21" t="e">
        <f>+VLOOKUP(O219,indices!C:G,3,0)</f>
        <v>#N/A</v>
      </c>
      <c r="Q219" s="26"/>
      <c r="R219" s="26"/>
      <c r="S219" s="26"/>
      <c r="T219" s="26">
        <f t="shared" si="7"/>
        <v>0</v>
      </c>
      <c r="U219" s="21"/>
      <c r="V219" s="21"/>
      <c r="W219" s="21"/>
      <c r="X219" s="29"/>
      <c r="Y219" s="29"/>
      <c r="Z219" s="21"/>
      <c r="AA219" s="21"/>
      <c r="AB219" s="21"/>
      <c r="AC219" s="21"/>
    </row>
    <row r="220" spans="1:29">
      <c r="A220" s="21"/>
      <c r="B220" s="21" t="e">
        <f>+VLOOKUP(A220,'liste écoles'!A:D,2,0)</f>
        <v>#N/A</v>
      </c>
      <c r="C220" s="21" t="e">
        <f>+VLOOKUP(A220,'liste écoles'!A:D,3,0)</f>
        <v>#N/A</v>
      </c>
      <c r="D220" s="21" t="e">
        <f>+VLOOKUP(A220,'liste écoles'!A:D,4,0)</f>
        <v>#N/A</v>
      </c>
      <c r="E220" s="21">
        <v>216</v>
      </c>
      <c r="F220" s="21"/>
      <c r="G220" s="21"/>
      <c r="H220" s="21"/>
      <c r="I220" s="21"/>
      <c r="J220" s="21"/>
      <c r="K220" s="21"/>
      <c r="L220" s="21"/>
      <c r="M220" s="21"/>
      <c r="N220" s="21"/>
      <c r="O220" s="22" t="str">
        <f t="shared" si="6"/>
        <v>/</v>
      </c>
      <c r="P220" s="21" t="e">
        <f>+VLOOKUP(O220,indices!C:G,3,0)</f>
        <v>#N/A</v>
      </c>
      <c r="Q220" s="26"/>
      <c r="R220" s="26"/>
      <c r="S220" s="26"/>
      <c r="T220" s="26">
        <f t="shared" si="7"/>
        <v>0</v>
      </c>
      <c r="U220" s="21"/>
      <c r="V220" s="21"/>
      <c r="W220" s="21"/>
      <c r="X220" s="29"/>
      <c r="Y220" s="29"/>
      <c r="Z220" s="21"/>
      <c r="AA220" s="21"/>
      <c r="AB220" s="21"/>
      <c r="AC220" s="21"/>
    </row>
    <row r="221" spans="1:29">
      <c r="A221" s="21"/>
      <c r="B221" s="21" t="e">
        <f>+VLOOKUP(A221,'liste écoles'!A:D,2,0)</f>
        <v>#N/A</v>
      </c>
      <c r="C221" s="21" t="e">
        <f>+VLOOKUP(A221,'liste écoles'!A:D,3,0)</f>
        <v>#N/A</v>
      </c>
      <c r="D221" s="21" t="e">
        <f>+VLOOKUP(A221,'liste écoles'!A:D,4,0)</f>
        <v>#N/A</v>
      </c>
      <c r="E221" s="21">
        <v>217</v>
      </c>
      <c r="F221" s="21"/>
      <c r="G221" s="21"/>
      <c r="H221" s="21"/>
      <c r="I221" s="21"/>
      <c r="J221" s="21"/>
      <c r="K221" s="21"/>
      <c r="L221" s="21"/>
      <c r="M221" s="21"/>
      <c r="N221" s="21"/>
      <c r="O221" s="22" t="str">
        <f t="shared" si="6"/>
        <v>/</v>
      </c>
      <c r="P221" s="21" t="e">
        <f>+VLOOKUP(O221,indices!C:G,3,0)</f>
        <v>#N/A</v>
      </c>
      <c r="Q221" s="26"/>
      <c r="R221" s="26"/>
      <c r="S221" s="26"/>
      <c r="T221" s="26">
        <f t="shared" si="7"/>
        <v>0</v>
      </c>
      <c r="U221" s="21"/>
      <c r="V221" s="21"/>
      <c r="W221" s="21"/>
      <c r="X221" s="29"/>
      <c r="Y221" s="29"/>
      <c r="Z221" s="21"/>
      <c r="AA221" s="21"/>
      <c r="AB221" s="21"/>
      <c r="AC221" s="21"/>
    </row>
    <row r="222" spans="1:29">
      <c r="A222" s="21"/>
      <c r="B222" s="21" t="e">
        <f>+VLOOKUP(A222,'liste écoles'!A:D,2,0)</f>
        <v>#N/A</v>
      </c>
      <c r="C222" s="21" t="e">
        <f>+VLOOKUP(A222,'liste écoles'!A:D,3,0)</f>
        <v>#N/A</v>
      </c>
      <c r="D222" s="21" t="e">
        <f>+VLOOKUP(A222,'liste écoles'!A:D,4,0)</f>
        <v>#N/A</v>
      </c>
      <c r="E222" s="21">
        <v>218</v>
      </c>
      <c r="F222" s="21"/>
      <c r="G222" s="21"/>
      <c r="H222" s="21"/>
      <c r="I222" s="21"/>
      <c r="J222" s="21"/>
      <c r="K222" s="21"/>
      <c r="L222" s="21"/>
      <c r="M222" s="21"/>
      <c r="N222" s="21"/>
      <c r="O222" s="22" t="str">
        <f t="shared" si="6"/>
        <v>/</v>
      </c>
      <c r="P222" s="21" t="e">
        <f>+VLOOKUP(O222,indices!C:G,3,0)</f>
        <v>#N/A</v>
      </c>
      <c r="Q222" s="26"/>
      <c r="R222" s="26"/>
      <c r="S222" s="26"/>
      <c r="T222" s="26">
        <f t="shared" si="7"/>
        <v>0</v>
      </c>
      <c r="U222" s="21"/>
      <c r="V222" s="21"/>
      <c r="W222" s="21"/>
      <c r="X222" s="29"/>
      <c r="Y222" s="29"/>
      <c r="Z222" s="21"/>
      <c r="AA222" s="21"/>
      <c r="AB222" s="21"/>
      <c r="AC222" s="21"/>
    </row>
    <row r="223" spans="1:29">
      <c r="A223" s="21"/>
      <c r="B223" s="21" t="e">
        <f>+VLOOKUP(A223,'liste écoles'!A:D,2,0)</f>
        <v>#N/A</v>
      </c>
      <c r="C223" s="21" t="e">
        <f>+VLOOKUP(A223,'liste écoles'!A:D,3,0)</f>
        <v>#N/A</v>
      </c>
      <c r="D223" s="21" t="e">
        <f>+VLOOKUP(A223,'liste écoles'!A:D,4,0)</f>
        <v>#N/A</v>
      </c>
      <c r="E223" s="21">
        <v>219</v>
      </c>
      <c r="F223" s="21"/>
      <c r="G223" s="21"/>
      <c r="H223" s="21"/>
      <c r="I223" s="21"/>
      <c r="J223" s="21"/>
      <c r="K223" s="21"/>
      <c r="L223" s="21"/>
      <c r="M223" s="21"/>
      <c r="N223" s="21"/>
      <c r="O223" s="22" t="str">
        <f t="shared" si="6"/>
        <v>/</v>
      </c>
      <c r="P223" s="21" t="e">
        <f>+VLOOKUP(O223,indices!C:G,3,0)</f>
        <v>#N/A</v>
      </c>
      <c r="Q223" s="26"/>
      <c r="R223" s="26"/>
      <c r="S223" s="26"/>
      <c r="T223" s="26">
        <f t="shared" si="7"/>
        <v>0</v>
      </c>
      <c r="U223" s="21"/>
      <c r="V223" s="21"/>
      <c r="W223" s="21"/>
      <c r="X223" s="29"/>
      <c r="Y223" s="29"/>
      <c r="Z223" s="21"/>
      <c r="AA223" s="21"/>
      <c r="AB223" s="21"/>
      <c r="AC223" s="21"/>
    </row>
    <row r="224" spans="1:29">
      <c r="A224" s="21"/>
      <c r="B224" s="21" t="e">
        <f>+VLOOKUP(A224,'liste écoles'!A:D,2,0)</f>
        <v>#N/A</v>
      </c>
      <c r="C224" s="21" t="e">
        <f>+VLOOKUP(A224,'liste écoles'!A:D,3,0)</f>
        <v>#N/A</v>
      </c>
      <c r="D224" s="21" t="e">
        <f>+VLOOKUP(A224,'liste écoles'!A:D,4,0)</f>
        <v>#N/A</v>
      </c>
      <c r="E224" s="21">
        <v>220</v>
      </c>
      <c r="F224" s="21"/>
      <c r="G224" s="21"/>
      <c r="H224" s="21"/>
      <c r="I224" s="21"/>
      <c r="J224" s="21"/>
      <c r="K224" s="21"/>
      <c r="L224" s="21"/>
      <c r="M224" s="21"/>
      <c r="N224" s="21"/>
      <c r="O224" s="22" t="str">
        <f t="shared" si="6"/>
        <v>/</v>
      </c>
      <c r="P224" s="21" t="e">
        <f>+VLOOKUP(O224,indices!C:G,3,0)</f>
        <v>#N/A</v>
      </c>
      <c r="Q224" s="26"/>
      <c r="R224" s="26"/>
      <c r="S224" s="26"/>
      <c r="T224" s="26">
        <f t="shared" si="7"/>
        <v>0</v>
      </c>
      <c r="U224" s="21"/>
      <c r="V224" s="21"/>
      <c r="W224" s="21"/>
      <c r="X224" s="29"/>
      <c r="Y224" s="29"/>
      <c r="Z224" s="21"/>
      <c r="AA224" s="21"/>
      <c r="AB224" s="21"/>
      <c r="AC224" s="21"/>
    </row>
    <row r="225" spans="1:29">
      <c r="A225" s="21"/>
      <c r="B225" s="21" t="e">
        <f>+VLOOKUP(A225,'liste écoles'!A:D,2,0)</f>
        <v>#N/A</v>
      </c>
      <c r="C225" s="21" t="e">
        <f>+VLOOKUP(A225,'liste écoles'!A:D,3,0)</f>
        <v>#N/A</v>
      </c>
      <c r="D225" s="21" t="e">
        <f>+VLOOKUP(A225,'liste écoles'!A:D,4,0)</f>
        <v>#N/A</v>
      </c>
      <c r="E225" s="21">
        <v>221</v>
      </c>
      <c r="F225" s="21"/>
      <c r="G225" s="21"/>
      <c r="H225" s="21"/>
      <c r="I225" s="21"/>
      <c r="J225" s="21"/>
      <c r="K225" s="21"/>
      <c r="L225" s="21"/>
      <c r="M225" s="21"/>
      <c r="N225" s="21"/>
      <c r="O225" s="22" t="str">
        <f t="shared" si="6"/>
        <v>/</v>
      </c>
      <c r="P225" s="21" t="e">
        <f>+VLOOKUP(O225,indices!C:G,3,0)</f>
        <v>#N/A</v>
      </c>
      <c r="Q225" s="26"/>
      <c r="R225" s="26"/>
      <c r="S225" s="26"/>
      <c r="T225" s="26">
        <f t="shared" si="7"/>
        <v>0</v>
      </c>
      <c r="U225" s="21"/>
      <c r="V225" s="21"/>
      <c r="W225" s="21"/>
      <c r="X225" s="29"/>
      <c r="Y225" s="29"/>
      <c r="Z225" s="21"/>
      <c r="AA225" s="21"/>
      <c r="AB225" s="21"/>
      <c r="AC225" s="21"/>
    </row>
    <row r="226" spans="1:29">
      <c r="A226" s="21"/>
      <c r="B226" s="21" t="e">
        <f>+VLOOKUP(A226,'liste écoles'!A:D,2,0)</f>
        <v>#N/A</v>
      </c>
      <c r="C226" s="21" t="e">
        <f>+VLOOKUP(A226,'liste écoles'!A:D,3,0)</f>
        <v>#N/A</v>
      </c>
      <c r="D226" s="21" t="e">
        <f>+VLOOKUP(A226,'liste écoles'!A:D,4,0)</f>
        <v>#N/A</v>
      </c>
      <c r="E226" s="21">
        <v>222</v>
      </c>
      <c r="F226" s="21"/>
      <c r="G226" s="21"/>
      <c r="H226" s="21"/>
      <c r="I226" s="21"/>
      <c r="J226" s="21"/>
      <c r="K226" s="21"/>
      <c r="L226" s="21"/>
      <c r="M226" s="21"/>
      <c r="N226" s="21"/>
      <c r="O226" s="22" t="str">
        <f t="shared" si="6"/>
        <v>/</v>
      </c>
      <c r="P226" s="21" t="e">
        <f>+VLOOKUP(O226,indices!C:G,3,0)</f>
        <v>#N/A</v>
      </c>
      <c r="Q226" s="26"/>
      <c r="R226" s="26"/>
      <c r="S226" s="26"/>
      <c r="T226" s="26">
        <f t="shared" si="7"/>
        <v>0</v>
      </c>
      <c r="U226" s="21"/>
      <c r="V226" s="21"/>
      <c r="W226" s="21"/>
      <c r="X226" s="29"/>
      <c r="Y226" s="29"/>
      <c r="Z226" s="21"/>
      <c r="AA226" s="21"/>
      <c r="AB226" s="21"/>
      <c r="AC226" s="21"/>
    </row>
    <row r="227" spans="1:29">
      <c r="A227" s="21"/>
      <c r="B227" s="21" t="e">
        <f>+VLOOKUP(A227,'liste écoles'!A:D,2,0)</f>
        <v>#N/A</v>
      </c>
      <c r="C227" s="21" t="e">
        <f>+VLOOKUP(A227,'liste écoles'!A:D,3,0)</f>
        <v>#N/A</v>
      </c>
      <c r="D227" s="21" t="e">
        <f>+VLOOKUP(A227,'liste écoles'!A:D,4,0)</f>
        <v>#N/A</v>
      </c>
      <c r="E227" s="21">
        <v>223</v>
      </c>
      <c r="F227" s="21"/>
      <c r="G227" s="21"/>
      <c r="H227" s="21"/>
      <c r="I227" s="21"/>
      <c r="J227" s="21"/>
      <c r="K227" s="21"/>
      <c r="L227" s="21"/>
      <c r="M227" s="21"/>
      <c r="N227" s="21"/>
      <c r="O227" s="22" t="str">
        <f t="shared" si="6"/>
        <v>/</v>
      </c>
      <c r="P227" s="21" t="e">
        <f>+VLOOKUP(O227,indices!C:G,3,0)</f>
        <v>#N/A</v>
      </c>
      <c r="Q227" s="26"/>
      <c r="R227" s="26"/>
      <c r="S227" s="26"/>
      <c r="T227" s="26">
        <f t="shared" si="7"/>
        <v>0</v>
      </c>
      <c r="U227" s="21"/>
      <c r="V227" s="21"/>
      <c r="W227" s="21"/>
      <c r="X227" s="29"/>
      <c r="Y227" s="29"/>
      <c r="Z227" s="21"/>
      <c r="AA227" s="21"/>
      <c r="AB227" s="21"/>
      <c r="AC227" s="21"/>
    </row>
    <row r="228" spans="1:29">
      <c r="A228" s="21"/>
      <c r="B228" s="21" t="e">
        <f>+VLOOKUP(A228,'liste écoles'!A:D,2,0)</f>
        <v>#N/A</v>
      </c>
      <c r="C228" s="21" t="e">
        <f>+VLOOKUP(A228,'liste écoles'!A:D,3,0)</f>
        <v>#N/A</v>
      </c>
      <c r="D228" s="21" t="e">
        <f>+VLOOKUP(A228,'liste écoles'!A:D,4,0)</f>
        <v>#N/A</v>
      </c>
      <c r="E228" s="21">
        <v>224</v>
      </c>
      <c r="F228" s="21"/>
      <c r="G228" s="21"/>
      <c r="H228" s="21"/>
      <c r="I228" s="21"/>
      <c r="J228" s="21"/>
      <c r="K228" s="21"/>
      <c r="L228" s="21"/>
      <c r="M228" s="21"/>
      <c r="N228" s="21"/>
      <c r="O228" s="22" t="str">
        <f t="shared" si="6"/>
        <v>/</v>
      </c>
      <c r="P228" s="21" t="e">
        <f>+VLOOKUP(O228,indices!C:G,3,0)</f>
        <v>#N/A</v>
      </c>
      <c r="Q228" s="26"/>
      <c r="R228" s="26"/>
      <c r="S228" s="26"/>
      <c r="T228" s="26">
        <f t="shared" si="7"/>
        <v>0</v>
      </c>
      <c r="U228" s="21"/>
      <c r="V228" s="21"/>
      <c r="W228" s="21"/>
      <c r="X228" s="29"/>
      <c r="Y228" s="29"/>
      <c r="Z228" s="21"/>
      <c r="AA228" s="21"/>
      <c r="AB228" s="21"/>
      <c r="AC228" s="21"/>
    </row>
    <row r="229" spans="1:29">
      <c r="A229" s="21"/>
      <c r="B229" s="21" t="e">
        <f>+VLOOKUP(A229,'liste écoles'!A:D,2,0)</f>
        <v>#N/A</v>
      </c>
      <c r="C229" s="21" t="e">
        <f>+VLOOKUP(A229,'liste écoles'!A:D,3,0)</f>
        <v>#N/A</v>
      </c>
      <c r="D229" s="21" t="e">
        <f>+VLOOKUP(A229,'liste écoles'!A:D,4,0)</f>
        <v>#N/A</v>
      </c>
      <c r="E229" s="21">
        <v>225</v>
      </c>
      <c r="F229" s="21"/>
      <c r="G229" s="21"/>
      <c r="H229" s="21"/>
      <c r="I229" s="21"/>
      <c r="J229" s="21"/>
      <c r="K229" s="21"/>
      <c r="L229" s="21"/>
      <c r="M229" s="21"/>
      <c r="N229" s="21"/>
      <c r="O229" s="22" t="str">
        <f t="shared" si="6"/>
        <v>/</v>
      </c>
      <c r="P229" s="21" t="e">
        <f>+VLOOKUP(O229,indices!C:G,3,0)</f>
        <v>#N/A</v>
      </c>
      <c r="Q229" s="26"/>
      <c r="R229" s="26"/>
      <c r="S229" s="26"/>
      <c r="T229" s="26">
        <f t="shared" si="7"/>
        <v>0</v>
      </c>
      <c r="U229" s="21"/>
      <c r="V229" s="21"/>
      <c r="W229" s="21"/>
      <c r="X229" s="29"/>
      <c r="Y229" s="29"/>
      <c r="Z229" s="21"/>
      <c r="AA229" s="21"/>
      <c r="AB229" s="21"/>
      <c r="AC229" s="21"/>
    </row>
    <row r="230" spans="1:29">
      <c r="A230" s="21"/>
      <c r="B230" s="21" t="e">
        <f>+VLOOKUP(A230,'liste écoles'!A:D,2,0)</f>
        <v>#N/A</v>
      </c>
      <c r="C230" s="21" t="e">
        <f>+VLOOKUP(A230,'liste écoles'!A:D,3,0)</f>
        <v>#N/A</v>
      </c>
      <c r="D230" s="21" t="e">
        <f>+VLOOKUP(A230,'liste écoles'!A:D,4,0)</f>
        <v>#N/A</v>
      </c>
      <c r="E230" s="21">
        <v>226</v>
      </c>
      <c r="F230" s="21"/>
      <c r="G230" s="21"/>
      <c r="H230" s="21"/>
      <c r="I230" s="21"/>
      <c r="J230" s="21"/>
      <c r="K230" s="21"/>
      <c r="L230" s="21"/>
      <c r="M230" s="21"/>
      <c r="N230" s="21"/>
      <c r="O230" s="22" t="str">
        <f t="shared" si="6"/>
        <v>/</v>
      </c>
      <c r="P230" s="21" t="e">
        <f>+VLOOKUP(O230,indices!C:G,3,0)</f>
        <v>#N/A</v>
      </c>
      <c r="Q230" s="26"/>
      <c r="R230" s="26"/>
      <c r="S230" s="26"/>
      <c r="T230" s="26">
        <f t="shared" si="7"/>
        <v>0</v>
      </c>
      <c r="U230" s="21"/>
      <c r="V230" s="21"/>
      <c r="W230" s="21"/>
      <c r="X230" s="29"/>
      <c r="Y230" s="29"/>
      <c r="Z230" s="21"/>
      <c r="AA230" s="21"/>
      <c r="AB230" s="21"/>
      <c r="AC230" s="21"/>
    </row>
    <row r="231" spans="1:29">
      <c r="A231" s="21"/>
      <c r="B231" s="21" t="e">
        <f>+VLOOKUP(A231,'liste écoles'!A:D,2,0)</f>
        <v>#N/A</v>
      </c>
      <c r="C231" s="21" t="e">
        <f>+VLOOKUP(A231,'liste écoles'!A:D,3,0)</f>
        <v>#N/A</v>
      </c>
      <c r="D231" s="21" t="e">
        <f>+VLOOKUP(A231,'liste écoles'!A:D,4,0)</f>
        <v>#N/A</v>
      </c>
      <c r="E231" s="21">
        <v>227</v>
      </c>
      <c r="F231" s="21"/>
      <c r="G231" s="21"/>
      <c r="H231" s="21"/>
      <c r="I231" s="21"/>
      <c r="J231" s="21"/>
      <c r="K231" s="21"/>
      <c r="L231" s="21"/>
      <c r="M231" s="21"/>
      <c r="N231" s="21"/>
      <c r="O231" s="22" t="str">
        <f t="shared" si="6"/>
        <v>/</v>
      </c>
      <c r="P231" s="21" t="e">
        <f>+VLOOKUP(O231,indices!C:G,3,0)</f>
        <v>#N/A</v>
      </c>
      <c r="Q231" s="26"/>
      <c r="R231" s="26"/>
      <c r="S231" s="26"/>
      <c r="T231" s="26">
        <f t="shared" si="7"/>
        <v>0</v>
      </c>
      <c r="U231" s="21"/>
      <c r="V231" s="21"/>
      <c r="W231" s="21"/>
      <c r="X231" s="29"/>
      <c r="Y231" s="29"/>
      <c r="Z231" s="21"/>
      <c r="AA231" s="21"/>
      <c r="AB231" s="21"/>
      <c r="AC231" s="21"/>
    </row>
    <row r="232" spans="1:29">
      <c r="A232" s="21"/>
      <c r="B232" s="21" t="e">
        <f>+VLOOKUP(A232,'liste écoles'!A:D,2,0)</f>
        <v>#N/A</v>
      </c>
      <c r="C232" s="21" t="e">
        <f>+VLOOKUP(A232,'liste écoles'!A:D,3,0)</f>
        <v>#N/A</v>
      </c>
      <c r="D232" s="21" t="e">
        <f>+VLOOKUP(A232,'liste écoles'!A:D,4,0)</f>
        <v>#N/A</v>
      </c>
      <c r="E232" s="21">
        <v>228</v>
      </c>
      <c r="F232" s="21"/>
      <c r="G232" s="21"/>
      <c r="H232" s="21"/>
      <c r="I232" s="21"/>
      <c r="J232" s="21"/>
      <c r="K232" s="21"/>
      <c r="L232" s="21"/>
      <c r="M232" s="21"/>
      <c r="N232" s="21"/>
      <c r="O232" s="22" t="str">
        <f t="shared" si="6"/>
        <v>/</v>
      </c>
      <c r="P232" s="21" t="e">
        <f>+VLOOKUP(O232,indices!C:G,3,0)</f>
        <v>#N/A</v>
      </c>
      <c r="Q232" s="26"/>
      <c r="R232" s="26"/>
      <c r="S232" s="26"/>
      <c r="T232" s="26">
        <f t="shared" si="7"/>
        <v>0</v>
      </c>
      <c r="U232" s="21"/>
      <c r="V232" s="21"/>
      <c r="W232" s="21"/>
      <c r="X232" s="29"/>
      <c r="Y232" s="29"/>
      <c r="Z232" s="21"/>
      <c r="AA232" s="21"/>
      <c r="AB232" s="21"/>
      <c r="AC232" s="21"/>
    </row>
    <row r="233" spans="1:29">
      <c r="A233" s="21"/>
      <c r="B233" s="21" t="e">
        <f>+VLOOKUP(A233,'liste écoles'!A:D,2,0)</f>
        <v>#N/A</v>
      </c>
      <c r="C233" s="21" t="e">
        <f>+VLOOKUP(A233,'liste écoles'!A:D,3,0)</f>
        <v>#N/A</v>
      </c>
      <c r="D233" s="21" t="e">
        <f>+VLOOKUP(A233,'liste écoles'!A:D,4,0)</f>
        <v>#N/A</v>
      </c>
      <c r="E233" s="21">
        <v>229</v>
      </c>
      <c r="F233" s="21"/>
      <c r="G233" s="21"/>
      <c r="H233" s="21"/>
      <c r="I233" s="21"/>
      <c r="J233" s="21"/>
      <c r="K233" s="21"/>
      <c r="L233" s="21"/>
      <c r="M233" s="21"/>
      <c r="N233" s="21"/>
      <c r="O233" s="22" t="str">
        <f t="shared" si="6"/>
        <v>/</v>
      </c>
      <c r="P233" s="21" t="e">
        <f>+VLOOKUP(O233,indices!C:G,3,0)</f>
        <v>#N/A</v>
      </c>
      <c r="Q233" s="26"/>
      <c r="R233" s="26"/>
      <c r="S233" s="26"/>
      <c r="T233" s="26">
        <f t="shared" si="7"/>
        <v>0</v>
      </c>
      <c r="U233" s="21"/>
      <c r="V233" s="21"/>
      <c r="W233" s="21"/>
      <c r="X233" s="29"/>
      <c r="Y233" s="29"/>
      <c r="Z233" s="21"/>
      <c r="AA233" s="21"/>
      <c r="AB233" s="21"/>
      <c r="AC233" s="21"/>
    </row>
    <row r="234" spans="1:29">
      <c r="A234" s="21"/>
      <c r="B234" s="21" t="e">
        <f>+VLOOKUP(A234,'liste écoles'!A:D,2,0)</f>
        <v>#N/A</v>
      </c>
      <c r="C234" s="21" t="e">
        <f>+VLOOKUP(A234,'liste écoles'!A:D,3,0)</f>
        <v>#N/A</v>
      </c>
      <c r="D234" s="21" t="e">
        <f>+VLOOKUP(A234,'liste écoles'!A:D,4,0)</f>
        <v>#N/A</v>
      </c>
      <c r="E234" s="21">
        <v>230</v>
      </c>
      <c r="F234" s="21"/>
      <c r="G234" s="21"/>
      <c r="H234" s="21"/>
      <c r="I234" s="21"/>
      <c r="J234" s="21"/>
      <c r="K234" s="21"/>
      <c r="L234" s="21"/>
      <c r="M234" s="21"/>
      <c r="N234" s="21"/>
      <c r="O234" s="22" t="str">
        <f t="shared" si="6"/>
        <v>/</v>
      </c>
      <c r="P234" s="21" t="e">
        <f>+VLOOKUP(O234,indices!C:G,3,0)</f>
        <v>#N/A</v>
      </c>
      <c r="Q234" s="26"/>
      <c r="R234" s="26"/>
      <c r="S234" s="26"/>
      <c r="T234" s="26">
        <f t="shared" si="7"/>
        <v>0</v>
      </c>
      <c r="U234" s="21"/>
      <c r="V234" s="21"/>
      <c r="W234" s="21"/>
      <c r="X234" s="29"/>
      <c r="Y234" s="29"/>
      <c r="Z234" s="21"/>
      <c r="AA234" s="21"/>
      <c r="AB234" s="21"/>
      <c r="AC234" s="21"/>
    </row>
    <row r="235" spans="1:29">
      <c r="A235" s="21"/>
      <c r="B235" s="21" t="e">
        <f>+VLOOKUP(A235,'liste écoles'!A:D,2,0)</f>
        <v>#N/A</v>
      </c>
      <c r="C235" s="21" t="e">
        <f>+VLOOKUP(A235,'liste écoles'!A:D,3,0)</f>
        <v>#N/A</v>
      </c>
      <c r="D235" s="21" t="e">
        <f>+VLOOKUP(A235,'liste écoles'!A:D,4,0)</f>
        <v>#N/A</v>
      </c>
      <c r="E235" s="21">
        <v>231</v>
      </c>
      <c r="F235" s="21"/>
      <c r="G235" s="21"/>
      <c r="H235" s="21"/>
      <c r="I235" s="21"/>
      <c r="J235" s="21"/>
      <c r="K235" s="21"/>
      <c r="L235" s="21"/>
      <c r="M235" s="21"/>
      <c r="N235" s="21"/>
      <c r="O235" s="22" t="str">
        <f t="shared" si="6"/>
        <v>/</v>
      </c>
      <c r="P235" s="21" t="e">
        <f>+VLOOKUP(O235,indices!C:G,3,0)</f>
        <v>#N/A</v>
      </c>
      <c r="Q235" s="26"/>
      <c r="R235" s="26"/>
      <c r="S235" s="26"/>
      <c r="T235" s="26">
        <f t="shared" si="7"/>
        <v>0</v>
      </c>
      <c r="U235" s="21"/>
      <c r="V235" s="21"/>
      <c r="W235" s="21"/>
      <c r="X235" s="29"/>
      <c r="Y235" s="29"/>
      <c r="Z235" s="21"/>
      <c r="AA235" s="21"/>
      <c r="AB235" s="21"/>
      <c r="AC235" s="21"/>
    </row>
    <row r="236" spans="1:29">
      <c r="A236" s="21"/>
      <c r="B236" s="21" t="e">
        <f>+VLOOKUP(A236,'liste écoles'!A:D,2,0)</f>
        <v>#N/A</v>
      </c>
      <c r="C236" s="21" t="e">
        <f>+VLOOKUP(A236,'liste écoles'!A:D,3,0)</f>
        <v>#N/A</v>
      </c>
      <c r="D236" s="21" t="e">
        <f>+VLOOKUP(A236,'liste écoles'!A:D,4,0)</f>
        <v>#N/A</v>
      </c>
      <c r="E236" s="21">
        <v>232</v>
      </c>
      <c r="F236" s="21"/>
      <c r="G236" s="21"/>
      <c r="H236" s="21"/>
      <c r="I236" s="21"/>
      <c r="J236" s="21"/>
      <c r="K236" s="21"/>
      <c r="L236" s="21"/>
      <c r="M236" s="21"/>
      <c r="N236" s="21"/>
      <c r="O236" s="22" t="str">
        <f t="shared" si="6"/>
        <v>/</v>
      </c>
      <c r="P236" s="21" t="e">
        <f>+VLOOKUP(O236,indices!C:G,3,0)</f>
        <v>#N/A</v>
      </c>
      <c r="Q236" s="26"/>
      <c r="R236" s="26"/>
      <c r="S236" s="26"/>
      <c r="T236" s="26">
        <f t="shared" si="7"/>
        <v>0</v>
      </c>
      <c r="U236" s="21"/>
      <c r="V236" s="21"/>
      <c r="W236" s="21"/>
      <c r="X236" s="29"/>
      <c r="Y236" s="29"/>
      <c r="Z236" s="21"/>
      <c r="AA236" s="21"/>
      <c r="AB236" s="21"/>
      <c r="AC236" s="21"/>
    </row>
    <row r="237" spans="1:29">
      <c r="A237" s="21"/>
      <c r="B237" s="21" t="e">
        <f>+VLOOKUP(A237,'liste écoles'!A:D,2,0)</f>
        <v>#N/A</v>
      </c>
      <c r="C237" s="21" t="e">
        <f>+VLOOKUP(A237,'liste écoles'!A:D,3,0)</f>
        <v>#N/A</v>
      </c>
      <c r="D237" s="21" t="e">
        <f>+VLOOKUP(A237,'liste écoles'!A:D,4,0)</f>
        <v>#N/A</v>
      </c>
      <c r="E237" s="21">
        <v>233</v>
      </c>
      <c r="F237" s="21"/>
      <c r="G237" s="21"/>
      <c r="H237" s="21"/>
      <c r="I237" s="21"/>
      <c r="J237" s="21"/>
      <c r="K237" s="21"/>
      <c r="L237" s="21"/>
      <c r="M237" s="21"/>
      <c r="N237" s="21"/>
      <c r="O237" s="22" t="str">
        <f t="shared" si="6"/>
        <v>/</v>
      </c>
      <c r="P237" s="21" t="e">
        <f>+VLOOKUP(O237,indices!C:G,3,0)</f>
        <v>#N/A</v>
      </c>
      <c r="Q237" s="26"/>
      <c r="R237" s="26"/>
      <c r="S237" s="26"/>
      <c r="T237" s="26">
        <f t="shared" si="7"/>
        <v>0</v>
      </c>
      <c r="U237" s="21"/>
      <c r="V237" s="21"/>
      <c r="W237" s="21"/>
      <c r="X237" s="29"/>
      <c r="Y237" s="29"/>
      <c r="Z237" s="21"/>
      <c r="AA237" s="21"/>
      <c r="AB237" s="21"/>
      <c r="AC237" s="21"/>
    </row>
    <row r="238" spans="1:29">
      <c r="A238" s="21"/>
      <c r="B238" s="21" t="e">
        <f>+VLOOKUP(A238,'liste écoles'!A:D,2,0)</f>
        <v>#N/A</v>
      </c>
      <c r="C238" s="21" t="e">
        <f>+VLOOKUP(A238,'liste écoles'!A:D,3,0)</f>
        <v>#N/A</v>
      </c>
      <c r="D238" s="21" t="e">
        <f>+VLOOKUP(A238,'liste écoles'!A:D,4,0)</f>
        <v>#N/A</v>
      </c>
      <c r="E238" s="21">
        <v>234</v>
      </c>
      <c r="F238" s="21"/>
      <c r="G238" s="21"/>
      <c r="H238" s="21"/>
      <c r="I238" s="21"/>
      <c r="J238" s="21"/>
      <c r="K238" s="21"/>
      <c r="L238" s="21"/>
      <c r="M238" s="21"/>
      <c r="N238" s="21"/>
      <c r="O238" s="22" t="str">
        <f t="shared" si="6"/>
        <v>/</v>
      </c>
      <c r="P238" s="21" t="e">
        <f>+VLOOKUP(O238,indices!C:G,3,0)</f>
        <v>#N/A</v>
      </c>
      <c r="Q238" s="26"/>
      <c r="R238" s="26"/>
      <c r="S238" s="26"/>
      <c r="T238" s="26">
        <f t="shared" si="7"/>
        <v>0</v>
      </c>
      <c r="U238" s="21"/>
      <c r="V238" s="21"/>
      <c r="W238" s="21"/>
      <c r="X238" s="29"/>
      <c r="Y238" s="29"/>
      <c r="Z238" s="21"/>
      <c r="AA238" s="21"/>
      <c r="AB238" s="21"/>
      <c r="AC238" s="21"/>
    </row>
    <row r="239" spans="1:29">
      <c r="A239" s="21"/>
      <c r="B239" s="21" t="e">
        <f>+VLOOKUP(A239,'liste écoles'!A:D,2,0)</f>
        <v>#N/A</v>
      </c>
      <c r="C239" s="21" t="e">
        <f>+VLOOKUP(A239,'liste écoles'!A:D,3,0)</f>
        <v>#N/A</v>
      </c>
      <c r="D239" s="21" t="e">
        <f>+VLOOKUP(A239,'liste écoles'!A:D,4,0)</f>
        <v>#N/A</v>
      </c>
      <c r="E239" s="21">
        <v>235</v>
      </c>
      <c r="F239" s="21"/>
      <c r="G239" s="21"/>
      <c r="H239" s="21"/>
      <c r="I239" s="21"/>
      <c r="J239" s="21"/>
      <c r="K239" s="21"/>
      <c r="L239" s="21"/>
      <c r="M239" s="21"/>
      <c r="N239" s="21"/>
      <c r="O239" s="22" t="str">
        <f t="shared" si="6"/>
        <v>/</v>
      </c>
      <c r="P239" s="21" t="e">
        <f>+VLOOKUP(O239,indices!C:G,3,0)</f>
        <v>#N/A</v>
      </c>
      <c r="Q239" s="26"/>
      <c r="R239" s="26"/>
      <c r="S239" s="26"/>
      <c r="T239" s="26">
        <f t="shared" si="7"/>
        <v>0</v>
      </c>
      <c r="U239" s="21"/>
      <c r="V239" s="21"/>
      <c r="W239" s="21"/>
      <c r="X239" s="29"/>
      <c r="Y239" s="29"/>
      <c r="Z239" s="21"/>
      <c r="AA239" s="21"/>
      <c r="AB239" s="21"/>
      <c r="AC239" s="21"/>
    </row>
    <row r="240" spans="1:29">
      <c r="A240" s="21"/>
      <c r="B240" s="21" t="e">
        <f>+VLOOKUP(A240,'liste écoles'!A:D,2,0)</f>
        <v>#N/A</v>
      </c>
      <c r="C240" s="21" t="e">
        <f>+VLOOKUP(A240,'liste écoles'!A:D,3,0)</f>
        <v>#N/A</v>
      </c>
      <c r="D240" s="21" t="e">
        <f>+VLOOKUP(A240,'liste écoles'!A:D,4,0)</f>
        <v>#N/A</v>
      </c>
      <c r="E240" s="21">
        <v>236</v>
      </c>
      <c r="F240" s="21"/>
      <c r="G240" s="21"/>
      <c r="H240" s="21"/>
      <c r="I240" s="21"/>
      <c r="J240" s="21"/>
      <c r="K240" s="21"/>
      <c r="L240" s="21"/>
      <c r="M240" s="21"/>
      <c r="N240" s="21"/>
      <c r="O240" s="22" t="str">
        <f t="shared" si="6"/>
        <v>/</v>
      </c>
      <c r="P240" s="21" t="e">
        <f>+VLOOKUP(O240,indices!C:G,3,0)</f>
        <v>#N/A</v>
      </c>
      <c r="Q240" s="26"/>
      <c r="R240" s="26"/>
      <c r="S240" s="26"/>
      <c r="T240" s="26">
        <f t="shared" si="7"/>
        <v>0</v>
      </c>
      <c r="U240" s="21"/>
      <c r="V240" s="21"/>
      <c r="W240" s="21"/>
      <c r="X240" s="29"/>
      <c r="Y240" s="29"/>
      <c r="Z240" s="21"/>
      <c r="AA240" s="21"/>
      <c r="AB240" s="21"/>
      <c r="AC240" s="21"/>
    </row>
    <row r="241" spans="1:29">
      <c r="A241" s="21"/>
      <c r="B241" s="21" t="e">
        <f>+VLOOKUP(A241,'liste écoles'!A:D,2,0)</f>
        <v>#N/A</v>
      </c>
      <c r="C241" s="21" t="e">
        <f>+VLOOKUP(A241,'liste écoles'!A:D,3,0)</f>
        <v>#N/A</v>
      </c>
      <c r="D241" s="21" t="e">
        <f>+VLOOKUP(A241,'liste écoles'!A:D,4,0)</f>
        <v>#N/A</v>
      </c>
      <c r="E241" s="21">
        <v>237</v>
      </c>
      <c r="F241" s="21"/>
      <c r="G241" s="21"/>
      <c r="H241" s="21"/>
      <c r="I241" s="21"/>
      <c r="J241" s="21"/>
      <c r="K241" s="21"/>
      <c r="L241" s="21"/>
      <c r="M241" s="21"/>
      <c r="N241" s="21"/>
      <c r="O241" s="22" t="str">
        <f t="shared" si="6"/>
        <v>/</v>
      </c>
      <c r="P241" s="21" t="e">
        <f>+VLOOKUP(O241,indices!C:G,3,0)</f>
        <v>#N/A</v>
      </c>
      <c r="Q241" s="26"/>
      <c r="R241" s="26"/>
      <c r="S241" s="26"/>
      <c r="T241" s="26">
        <f t="shared" si="7"/>
        <v>0</v>
      </c>
      <c r="U241" s="21"/>
      <c r="V241" s="21"/>
      <c r="W241" s="21"/>
      <c r="X241" s="29"/>
      <c r="Y241" s="29"/>
      <c r="Z241" s="21"/>
      <c r="AA241" s="21"/>
      <c r="AB241" s="21"/>
      <c r="AC241" s="21"/>
    </row>
    <row r="242" spans="1:29">
      <c r="A242" s="21"/>
      <c r="B242" s="21" t="e">
        <f>+VLOOKUP(A242,'liste écoles'!A:D,2,0)</f>
        <v>#N/A</v>
      </c>
      <c r="C242" s="21" t="e">
        <f>+VLOOKUP(A242,'liste écoles'!A:D,3,0)</f>
        <v>#N/A</v>
      </c>
      <c r="D242" s="21" t="e">
        <f>+VLOOKUP(A242,'liste écoles'!A:D,4,0)</f>
        <v>#N/A</v>
      </c>
      <c r="E242" s="21">
        <v>238</v>
      </c>
      <c r="F242" s="21"/>
      <c r="G242" s="21"/>
      <c r="H242" s="21"/>
      <c r="I242" s="21"/>
      <c r="J242" s="21"/>
      <c r="K242" s="21"/>
      <c r="L242" s="21"/>
      <c r="M242" s="21"/>
      <c r="N242" s="21"/>
      <c r="O242" s="22" t="str">
        <f t="shared" si="6"/>
        <v>/</v>
      </c>
      <c r="P242" s="21" t="e">
        <f>+VLOOKUP(O242,indices!C:G,3,0)</f>
        <v>#N/A</v>
      </c>
      <c r="Q242" s="26"/>
      <c r="R242" s="26"/>
      <c r="S242" s="26"/>
      <c r="T242" s="26">
        <f t="shared" si="7"/>
        <v>0</v>
      </c>
      <c r="U242" s="21"/>
      <c r="V242" s="21"/>
      <c r="W242" s="21"/>
      <c r="X242" s="29"/>
      <c r="Y242" s="29"/>
      <c r="Z242" s="21"/>
      <c r="AA242" s="21"/>
      <c r="AB242" s="21"/>
      <c r="AC242" s="21"/>
    </row>
    <row r="243" spans="1:29">
      <c r="A243" s="21"/>
      <c r="B243" s="21" t="e">
        <f>+VLOOKUP(A243,'liste écoles'!A:D,2,0)</f>
        <v>#N/A</v>
      </c>
      <c r="C243" s="21" t="e">
        <f>+VLOOKUP(A243,'liste écoles'!A:D,3,0)</f>
        <v>#N/A</v>
      </c>
      <c r="D243" s="21" t="e">
        <f>+VLOOKUP(A243,'liste écoles'!A:D,4,0)</f>
        <v>#N/A</v>
      </c>
      <c r="E243" s="21">
        <v>239</v>
      </c>
      <c r="F243" s="21"/>
      <c r="G243" s="21"/>
      <c r="H243" s="21"/>
      <c r="I243" s="21"/>
      <c r="J243" s="21"/>
      <c r="K243" s="21"/>
      <c r="L243" s="21"/>
      <c r="M243" s="21"/>
      <c r="N243" s="21"/>
      <c r="O243" s="22" t="str">
        <f t="shared" si="6"/>
        <v>/</v>
      </c>
      <c r="P243" s="21" t="e">
        <f>+VLOOKUP(O243,indices!C:G,3,0)</f>
        <v>#N/A</v>
      </c>
      <c r="Q243" s="26"/>
      <c r="R243" s="26"/>
      <c r="S243" s="26"/>
      <c r="T243" s="26">
        <f t="shared" si="7"/>
        <v>0</v>
      </c>
      <c r="U243" s="21"/>
      <c r="V243" s="21"/>
      <c r="W243" s="21"/>
      <c r="X243" s="29"/>
      <c r="Y243" s="29"/>
      <c r="Z243" s="21"/>
      <c r="AA243" s="21"/>
      <c r="AB243" s="21"/>
      <c r="AC243" s="21"/>
    </row>
    <row r="244" spans="1:29">
      <c r="A244" s="21"/>
      <c r="B244" s="21" t="e">
        <f>+VLOOKUP(A244,'liste écoles'!A:D,2,0)</f>
        <v>#N/A</v>
      </c>
      <c r="C244" s="21" t="e">
        <f>+VLOOKUP(A244,'liste écoles'!A:D,3,0)</f>
        <v>#N/A</v>
      </c>
      <c r="D244" s="21" t="e">
        <f>+VLOOKUP(A244,'liste écoles'!A:D,4,0)</f>
        <v>#N/A</v>
      </c>
      <c r="E244" s="21">
        <v>240</v>
      </c>
      <c r="F244" s="21"/>
      <c r="G244" s="21"/>
      <c r="H244" s="21"/>
      <c r="I244" s="21"/>
      <c r="J244" s="21"/>
      <c r="K244" s="21"/>
      <c r="L244" s="21"/>
      <c r="M244" s="21"/>
      <c r="N244" s="21"/>
      <c r="O244" s="22" t="str">
        <f t="shared" si="6"/>
        <v>/</v>
      </c>
      <c r="P244" s="21" t="e">
        <f>+VLOOKUP(O244,indices!C:G,3,0)</f>
        <v>#N/A</v>
      </c>
      <c r="Q244" s="26"/>
      <c r="R244" s="26"/>
      <c r="S244" s="26"/>
      <c r="T244" s="26">
        <f t="shared" si="7"/>
        <v>0</v>
      </c>
      <c r="U244" s="21"/>
      <c r="V244" s="21"/>
      <c r="W244" s="21"/>
      <c r="X244" s="29"/>
      <c r="Y244" s="29"/>
      <c r="Z244" s="21"/>
      <c r="AA244" s="21"/>
      <c r="AB244" s="21"/>
      <c r="AC244" s="21"/>
    </row>
    <row r="245" spans="1:29">
      <c r="A245" s="21"/>
      <c r="B245" s="21" t="e">
        <f>+VLOOKUP(A245,'liste écoles'!A:D,2,0)</f>
        <v>#N/A</v>
      </c>
      <c r="C245" s="21" t="e">
        <f>+VLOOKUP(A245,'liste écoles'!A:D,3,0)</f>
        <v>#N/A</v>
      </c>
      <c r="D245" s="21" t="e">
        <f>+VLOOKUP(A245,'liste écoles'!A:D,4,0)</f>
        <v>#N/A</v>
      </c>
      <c r="E245" s="21">
        <v>241</v>
      </c>
      <c r="F245" s="21"/>
      <c r="G245" s="21"/>
      <c r="H245" s="21"/>
      <c r="I245" s="21"/>
      <c r="J245" s="21"/>
      <c r="K245" s="21"/>
      <c r="L245" s="21"/>
      <c r="M245" s="21"/>
      <c r="N245" s="21"/>
      <c r="O245" s="22" t="str">
        <f t="shared" si="6"/>
        <v>/</v>
      </c>
      <c r="P245" s="21" t="e">
        <f>+VLOOKUP(O245,indices!C:G,3,0)</f>
        <v>#N/A</v>
      </c>
      <c r="Q245" s="26"/>
      <c r="R245" s="26"/>
      <c r="S245" s="26"/>
      <c r="T245" s="26">
        <f t="shared" si="7"/>
        <v>0</v>
      </c>
      <c r="U245" s="21"/>
      <c r="V245" s="21"/>
      <c r="W245" s="21"/>
      <c r="X245" s="29"/>
      <c r="Y245" s="29"/>
      <c r="Z245" s="21"/>
      <c r="AA245" s="21"/>
      <c r="AB245" s="21"/>
      <c r="AC245" s="21"/>
    </row>
    <row r="246" spans="1:29">
      <c r="A246" s="21"/>
      <c r="B246" s="21" t="e">
        <f>+VLOOKUP(A246,'liste écoles'!A:D,2,0)</f>
        <v>#N/A</v>
      </c>
      <c r="C246" s="21" t="e">
        <f>+VLOOKUP(A246,'liste écoles'!A:D,3,0)</f>
        <v>#N/A</v>
      </c>
      <c r="D246" s="21" t="e">
        <f>+VLOOKUP(A246,'liste écoles'!A:D,4,0)</f>
        <v>#N/A</v>
      </c>
      <c r="E246" s="21">
        <v>242</v>
      </c>
      <c r="F246" s="21"/>
      <c r="G246" s="21"/>
      <c r="H246" s="21"/>
      <c r="I246" s="21"/>
      <c r="J246" s="21"/>
      <c r="K246" s="21"/>
      <c r="L246" s="21"/>
      <c r="M246" s="21"/>
      <c r="N246" s="21"/>
      <c r="O246" s="22" t="str">
        <f t="shared" si="6"/>
        <v>/</v>
      </c>
      <c r="P246" s="21" t="e">
        <f>+VLOOKUP(O246,indices!C:G,3,0)</f>
        <v>#N/A</v>
      </c>
      <c r="Q246" s="26"/>
      <c r="R246" s="26"/>
      <c r="S246" s="26"/>
      <c r="T246" s="26">
        <f t="shared" si="7"/>
        <v>0</v>
      </c>
      <c r="U246" s="21"/>
      <c r="V246" s="21"/>
      <c r="W246" s="21"/>
      <c r="X246" s="29"/>
      <c r="Y246" s="29"/>
      <c r="Z246" s="21"/>
      <c r="AA246" s="21"/>
      <c r="AB246" s="21"/>
      <c r="AC246" s="21"/>
    </row>
    <row r="247" spans="1:29">
      <c r="A247" s="21"/>
      <c r="B247" s="21" t="e">
        <f>+VLOOKUP(A247,'liste écoles'!A:D,2,0)</f>
        <v>#N/A</v>
      </c>
      <c r="C247" s="21" t="e">
        <f>+VLOOKUP(A247,'liste écoles'!A:D,3,0)</f>
        <v>#N/A</v>
      </c>
      <c r="D247" s="21" t="e">
        <f>+VLOOKUP(A247,'liste écoles'!A:D,4,0)</f>
        <v>#N/A</v>
      </c>
      <c r="E247" s="21">
        <v>243</v>
      </c>
      <c r="F247" s="21"/>
      <c r="G247" s="21"/>
      <c r="H247" s="21"/>
      <c r="I247" s="21"/>
      <c r="J247" s="21"/>
      <c r="K247" s="21"/>
      <c r="L247" s="21"/>
      <c r="M247" s="21"/>
      <c r="N247" s="21"/>
      <c r="O247" s="22" t="str">
        <f t="shared" si="6"/>
        <v>/</v>
      </c>
      <c r="P247" s="21" t="e">
        <f>+VLOOKUP(O247,indices!C:G,3,0)</f>
        <v>#N/A</v>
      </c>
      <c r="Q247" s="26"/>
      <c r="R247" s="26"/>
      <c r="S247" s="26"/>
      <c r="T247" s="26">
        <f t="shared" si="7"/>
        <v>0</v>
      </c>
      <c r="U247" s="21"/>
      <c r="V247" s="21"/>
      <c r="W247" s="21"/>
      <c r="X247" s="29"/>
      <c r="Y247" s="29"/>
      <c r="Z247" s="21"/>
      <c r="AA247" s="21"/>
      <c r="AB247" s="21"/>
      <c r="AC247" s="21"/>
    </row>
    <row r="248" spans="1:29">
      <c r="A248" s="21"/>
      <c r="B248" s="21" t="e">
        <f>+VLOOKUP(A248,'liste écoles'!A:D,2,0)</f>
        <v>#N/A</v>
      </c>
      <c r="C248" s="21" t="e">
        <f>+VLOOKUP(A248,'liste écoles'!A:D,3,0)</f>
        <v>#N/A</v>
      </c>
      <c r="D248" s="21" t="e">
        <f>+VLOOKUP(A248,'liste écoles'!A:D,4,0)</f>
        <v>#N/A</v>
      </c>
      <c r="E248" s="21">
        <v>244</v>
      </c>
      <c r="F248" s="21"/>
      <c r="G248" s="21"/>
      <c r="H248" s="21"/>
      <c r="I248" s="21"/>
      <c r="J248" s="21"/>
      <c r="K248" s="21"/>
      <c r="L248" s="21"/>
      <c r="M248" s="21"/>
      <c r="N248" s="21"/>
      <c r="O248" s="22" t="str">
        <f t="shared" si="6"/>
        <v>/</v>
      </c>
      <c r="P248" s="21" t="e">
        <f>+VLOOKUP(O248,indices!C:G,3,0)</f>
        <v>#N/A</v>
      </c>
      <c r="Q248" s="26"/>
      <c r="R248" s="26"/>
      <c r="S248" s="26"/>
      <c r="T248" s="26">
        <f t="shared" si="7"/>
        <v>0</v>
      </c>
      <c r="U248" s="21"/>
      <c r="V248" s="21"/>
      <c r="W248" s="21"/>
      <c r="X248" s="29"/>
      <c r="Y248" s="29"/>
      <c r="Z248" s="21"/>
      <c r="AA248" s="21"/>
      <c r="AB248" s="21"/>
      <c r="AC248" s="21"/>
    </row>
    <row r="249" spans="1:29">
      <c r="A249" s="21"/>
      <c r="B249" s="21" t="e">
        <f>+VLOOKUP(A249,'liste écoles'!A:D,2,0)</f>
        <v>#N/A</v>
      </c>
      <c r="C249" s="21" t="e">
        <f>+VLOOKUP(A249,'liste écoles'!A:D,3,0)</f>
        <v>#N/A</v>
      </c>
      <c r="D249" s="21" t="e">
        <f>+VLOOKUP(A249,'liste écoles'!A:D,4,0)</f>
        <v>#N/A</v>
      </c>
      <c r="E249" s="21">
        <v>245</v>
      </c>
      <c r="F249" s="21"/>
      <c r="G249" s="21"/>
      <c r="H249" s="21"/>
      <c r="I249" s="21"/>
      <c r="J249" s="21"/>
      <c r="K249" s="21"/>
      <c r="L249" s="21"/>
      <c r="M249" s="21"/>
      <c r="N249" s="21"/>
      <c r="O249" s="22" t="str">
        <f t="shared" si="6"/>
        <v>/</v>
      </c>
      <c r="P249" s="21" t="e">
        <f>+VLOOKUP(O249,indices!C:G,3,0)</f>
        <v>#N/A</v>
      </c>
      <c r="Q249" s="26"/>
      <c r="R249" s="26"/>
      <c r="S249" s="26"/>
      <c r="T249" s="26">
        <f t="shared" si="7"/>
        <v>0</v>
      </c>
      <c r="U249" s="21"/>
      <c r="V249" s="21"/>
      <c r="W249" s="21"/>
      <c r="X249" s="29"/>
      <c r="Y249" s="29"/>
      <c r="Z249" s="21"/>
      <c r="AA249" s="21"/>
      <c r="AB249" s="21"/>
      <c r="AC249" s="21"/>
    </row>
    <row r="250" spans="1:29">
      <c r="A250" s="21"/>
      <c r="B250" s="21" t="e">
        <f>+VLOOKUP(A250,'liste écoles'!A:D,2,0)</f>
        <v>#N/A</v>
      </c>
      <c r="C250" s="21" t="e">
        <f>+VLOOKUP(A250,'liste écoles'!A:D,3,0)</f>
        <v>#N/A</v>
      </c>
      <c r="D250" s="21" t="e">
        <f>+VLOOKUP(A250,'liste écoles'!A:D,4,0)</f>
        <v>#N/A</v>
      </c>
      <c r="E250" s="21">
        <v>246</v>
      </c>
      <c r="F250" s="21"/>
      <c r="G250" s="21"/>
      <c r="H250" s="21"/>
      <c r="I250" s="21"/>
      <c r="J250" s="21"/>
      <c r="K250" s="21"/>
      <c r="L250" s="21"/>
      <c r="M250" s="21"/>
      <c r="N250" s="21"/>
      <c r="O250" s="22" t="str">
        <f t="shared" si="6"/>
        <v>/</v>
      </c>
      <c r="P250" s="21" t="e">
        <f>+VLOOKUP(O250,indices!C:G,3,0)</f>
        <v>#N/A</v>
      </c>
      <c r="Q250" s="26"/>
      <c r="R250" s="26"/>
      <c r="S250" s="26"/>
      <c r="T250" s="26">
        <f t="shared" si="7"/>
        <v>0</v>
      </c>
      <c r="U250" s="21"/>
      <c r="V250" s="21"/>
      <c r="W250" s="21"/>
      <c r="X250" s="29"/>
      <c r="Y250" s="29"/>
      <c r="Z250" s="21"/>
      <c r="AA250" s="21"/>
      <c r="AB250" s="21"/>
      <c r="AC250" s="21"/>
    </row>
    <row r="251" spans="1:29">
      <c r="A251" s="21"/>
      <c r="B251" s="21" t="e">
        <f>+VLOOKUP(A251,'liste écoles'!A:D,2,0)</f>
        <v>#N/A</v>
      </c>
      <c r="C251" s="21" t="e">
        <f>+VLOOKUP(A251,'liste écoles'!A:D,3,0)</f>
        <v>#N/A</v>
      </c>
      <c r="D251" s="21" t="e">
        <f>+VLOOKUP(A251,'liste écoles'!A:D,4,0)</f>
        <v>#N/A</v>
      </c>
      <c r="E251" s="21">
        <v>247</v>
      </c>
      <c r="F251" s="21"/>
      <c r="G251" s="21"/>
      <c r="H251" s="21"/>
      <c r="I251" s="21"/>
      <c r="J251" s="21"/>
      <c r="K251" s="21"/>
      <c r="L251" s="21"/>
      <c r="M251" s="21"/>
      <c r="N251" s="21"/>
      <c r="O251" s="22" t="str">
        <f t="shared" si="6"/>
        <v>/</v>
      </c>
      <c r="P251" s="21" t="e">
        <f>+VLOOKUP(O251,indices!C:G,3,0)</f>
        <v>#N/A</v>
      </c>
      <c r="Q251" s="26"/>
      <c r="R251" s="26"/>
      <c r="S251" s="26"/>
      <c r="T251" s="26">
        <f t="shared" si="7"/>
        <v>0</v>
      </c>
      <c r="U251" s="21"/>
      <c r="V251" s="21"/>
      <c r="W251" s="21"/>
      <c r="X251" s="29"/>
      <c r="Y251" s="29"/>
      <c r="Z251" s="21"/>
      <c r="AA251" s="21"/>
      <c r="AB251" s="21"/>
      <c r="AC251" s="21"/>
    </row>
    <row r="252" spans="1:29">
      <c r="A252" s="21"/>
      <c r="B252" s="21" t="e">
        <f>+VLOOKUP(A252,'liste écoles'!A:D,2,0)</f>
        <v>#N/A</v>
      </c>
      <c r="C252" s="21" t="e">
        <f>+VLOOKUP(A252,'liste écoles'!A:D,3,0)</f>
        <v>#N/A</v>
      </c>
      <c r="D252" s="21" t="e">
        <f>+VLOOKUP(A252,'liste écoles'!A:D,4,0)</f>
        <v>#N/A</v>
      </c>
      <c r="E252" s="21">
        <v>248</v>
      </c>
      <c r="F252" s="21"/>
      <c r="G252" s="21"/>
      <c r="H252" s="21"/>
      <c r="I252" s="21"/>
      <c r="J252" s="21"/>
      <c r="K252" s="21"/>
      <c r="L252" s="21"/>
      <c r="M252" s="21"/>
      <c r="N252" s="21"/>
      <c r="O252" s="22" t="str">
        <f t="shared" si="6"/>
        <v>/</v>
      </c>
      <c r="P252" s="21" t="e">
        <f>+VLOOKUP(O252,indices!C:G,3,0)</f>
        <v>#N/A</v>
      </c>
      <c r="Q252" s="26"/>
      <c r="R252" s="26"/>
      <c r="S252" s="26"/>
      <c r="T252" s="26">
        <f t="shared" si="7"/>
        <v>0</v>
      </c>
      <c r="U252" s="21"/>
      <c r="V252" s="21"/>
      <c r="W252" s="21"/>
      <c r="X252" s="29"/>
      <c r="Y252" s="29"/>
      <c r="Z252" s="21"/>
      <c r="AA252" s="21"/>
      <c r="AB252" s="21"/>
      <c r="AC252" s="21"/>
    </row>
    <row r="253" spans="1:29">
      <c r="A253" s="21"/>
      <c r="B253" s="21" t="e">
        <f>+VLOOKUP(A253,'liste écoles'!A:D,2,0)</f>
        <v>#N/A</v>
      </c>
      <c r="C253" s="21" t="e">
        <f>+VLOOKUP(A253,'liste écoles'!A:D,3,0)</f>
        <v>#N/A</v>
      </c>
      <c r="D253" s="21" t="e">
        <f>+VLOOKUP(A253,'liste écoles'!A:D,4,0)</f>
        <v>#N/A</v>
      </c>
      <c r="E253" s="21">
        <v>249</v>
      </c>
      <c r="F253" s="21"/>
      <c r="G253" s="21"/>
      <c r="H253" s="21"/>
      <c r="I253" s="21"/>
      <c r="J253" s="21"/>
      <c r="K253" s="21"/>
      <c r="L253" s="21"/>
      <c r="M253" s="21"/>
      <c r="N253" s="21"/>
      <c r="O253" s="22" t="str">
        <f t="shared" si="6"/>
        <v>/</v>
      </c>
      <c r="P253" s="21" t="e">
        <f>+VLOOKUP(O253,indices!C:G,3,0)</f>
        <v>#N/A</v>
      </c>
      <c r="Q253" s="26"/>
      <c r="R253" s="26"/>
      <c r="S253" s="26"/>
      <c r="T253" s="26">
        <f t="shared" si="7"/>
        <v>0</v>
      </c>
      <c r="U253" s="21"/>
      <c r="V253" s="21"/>
      <c r="W253" s="21"/>
      <c r="X253" s="29"/>
      <c r="Y253" s="29"/>
      <c r="Z253" s="21"/>
      <c r="AA253" s="21"/>
      <c r="AB253" s="21"/>
      <c r="AC253" s="21"/>
    </row>
    <row r="254" spans="1:29">
      <c r="A254" s="21"/>
      <c r="B254" s="21" t="e">
        <f>+VLOOKUP(A254,'liste écoles'!A:D,2,0)</f>
        <v>#N/A</v>
      </c>
      <c r="C254" s="21" t="e">
        <f>+VLOOKUP(A254,'liste écoles'!A:D,3,0)</f>
        <v>#N/A</v>
      </c>
      <c r="D254" s="21" t="e">
        <f>+VLOOKUP(A254,'liste écoles'!A:D,4,0)</f>
        <v>#N/A</v>
      </c>
      <c r="E254" s="21">
        <v>250</v>
      </c>
      <c r="F254" s="21"/>
      <c r="G254" s="21"/>
      <c r="H254" s="21"/>
      <c r="I254" s="21"/>
      <c r="J254" s="21"/>
      <c r="K254" s="21"/>
      <c r="L254" s="21"/>
      <c r="M254" s="21"/>
      <c r="N254" s="21"/>
      <c r="O254" s="22" t="str">
        <f t="shared" si="6"/>
        <v>/</v>
      </c>
      <c r="P254" s="21" t="e">
        <f>+VLOOKUP(O254,indices!C:G,3,0)</f>
        <v>#N/A</v>
      </c>
      <c r="Q254" s="26"/>
      <c r="R254" s="26"/>
      <c r="S254" s="26"/>
      <c r="T254" s="26">
        <f t="shared" si="7"/>
        <v>0</v>
      </c>
      <c r="U254" s="21"/>
      <c r="V254" s="21"/>
      <c r="W254" s="21"/>
      <c r="X254" s="29"/>
      <c r="Y254" s="29"/>
      <c r="Z254" s="21"/>
      <c r="AA254" s="21"/>
      <c r="AB254" s="21"/>
      <c r="AC254" s="21"/>
    </row>
    <row r="255" spans="1:29">
      <c r="A255" s="21"/>
      <c r="B255" s="21" t="e">
        <f>+VLOOKUP(A255,'liste écoles'!A:D,2,0)</f>
        <v>#N/A</v>
      </c>
      <c r="C255" s="21" t="e">
        <f>+VLOOKUP(A255,'liste écoles'!A:D,3,0)</f>
        <v>#N/A</v>
      </c>
      <c r="D255" s="21" t="e">
        <f>+VLOOKUP(A255,'liste écoles'!A:D,4,0)</f>
        <v>#N/A</v>
      </c>
      <c r="E255" s="21">
        <v>251</v>
      </c>
      <c r="F255" s="21"/>
      <c r="G255" s="21"/>
      <c r="H255" s="21"/>
      <c r="I255" s="21"/>
      <c r="J255" s="21"/>
      <c r="K255" s="21"/>
      <c r="L255" s="21"/>
      <c r="M255" s="21"/>
      <c r="N255" s="21"/>
      <c r="O255" s="22" t="str">
        <f t="shared" si="6"/>
        <v>/</v>
      </c>
      <c r="P255" s="21" t="e">
        <f>+VLOOKUP(O255,indices!C:G,3,0)</f>
        <v>#N/A</v>
      </c>
      <c r="Q255" s="26"/>
      <c r="R255" s="26"/>
      <c r="S255" s="26"/>
      <c r="T255" s="26">
        <f t="shared" si="7"/>
        <v>0</v>
      </c>
      <c r="U255" s="21"/>
      <c r="V255" s="21"/>
      <c r="W255" s="21"/>
      <c r="X255" s="29"/>
      <c r="Y255" s="29"/>
      <c r="Z255" s="21"/>
      <c r="AA255" s="21"/>
      <c r="AB255" s="21"/>
      <c r="AC255" s="21"/>
    </row>
    <row r="256" spans="1:29">
      <c r="A256" s="21"/>
      <c r="B256" s="21" t="e">
        <f>+VLOOKUP(A256,'liste écoles'!A:D,2,0)</f>
        <v>#N/A</v>
      </c>
      <c r="C256" s="21" t="e">
        <f>+VLOOKUP(A256,'liste écoles'!A:D,3,0)</f>
        <v>#N/A</v>
      </c>
      <c r="D256" s="21" t="e">
        <f>+VLOOKUP(A256,'liste écoles'!A:D,4,0)</f>
        <v>#N/A</v>
      </c>
      <c r="E256" s="21">
        <v>252</v>
      </c>
      <c r="F256" s="21"/>
      <c r="G256" s="21"/>
      <c r="H256" s="21"/>
      <c r="I256" s="21"/>
      <c r="J256" s="21"/>
      <c r="K256" s="21"/>
      <c r="L256" s="21"/>
      <c r="M256" s="21"/>
      <c r="N256" s="21"/>
      <c r="O256" s="22" t="str">
        <f t="shared" si="6"/>
        <v>/</v>
      </c>
      <c r="P256" s="21" t="e">
        <f>+VLOOKUP(O256,indices!C:G,3,0)</f>
        <v>#N/A</v>
      </c>
      <c r="Q256" s="26"/>
      <c r="R256" s="26"/>
      <c r="S256" s="26"/>
      <c r="T256" s="26">
        <f t="shared" si="7"/>
        <v>0</v>
      </c>
      <c r="U256" s="21"/>
      <c r="V256" s="21"/>
      <c r="W256" s="21"/>
      <c r="X256" s="29"/>
      <c r="Y256" s="29"/>
      <c r="Z256" s="21"/>
      <c r="AA256" s="21"/>
      <c r="AB256" s="21"/>
      <c r="AC256" s="21"/>
    </row>
    <row r="257" spans="1:29">
      <c r="A257" s="21"/>
      <c r="B257" s="21" t="e">
        <f>+VLOOKUP(A257,'liste écoles'!A:D,2,0)</f>
        <v>#N/A</v>
      </c>
      <c r="C257" s="21" t="e">
        <f>+VLOOKUP(A257,'liste écoles'!A:D,3,0)</f>
        <v>#N/A</v>
      </c>
      <c r="D257" s="21" t="e">
        <f>+VLOOKUP(A257,'liste écoles'!A:D,4,0)</f>
        <v>#N/A</v>
      </c>
      <c r="E257" s="21">
        <v>253</v>
      </c>
      <c r="F257" s="21"/>
      <c r="G257" s="21"/>
      <c r="H257" s="21"/>
      <c r="I257" s="21"/>
      <c r="J257" s="21"/>
      <c r="K257" s="21"/>
      <c r="L257" s="21"/>
      <c r="M257" s="21"/>
      <c r="N257" s="21"/>
      <c r="O257" s="22" t="str">
        <f t="shared" si="6"/>
        <v>/</v>
      </c>
      <c r="P257" s="21" t="e">
        <f>+VLOOKUP(O257,indices!C:G,3,0)</f>
        <v>#N/A</v>
      </c>
      <c r="Q257" s="26"/>
      <c r="R257" s="26"/>
      <c r="S257" s="26"/>
      <c r="T257" s="26">
        <f t="shared" si="7"/>
        <v>0</v>
      </c>
      <c r="U257" s="21"/>
      <c r="V257" s="21"/>
      <c r="W257" s="21"/>
      <c r="X257" s="29"/>
      <c r="Y257" s="29"/>
      <c r="Z257" s="21"/>
      <c r="AA257" s="21"/>
      <c r="AB257" s="21"/>
      <c r="AC257" s="21"/>
    </row>
    <row r="258" spans="1:29">
      <c r="A258" s="21"/>
      <c r="B258" s="21" t="e">
        <f>+VLOOKUP(A258,'liste écoles'!A:D,2,0)</f>
        <v>#N/A</v>
      </c>
      <c r="C258" s="21" t="e">
        <f>+VLOOKUP(A258,'liste écoles'!A:D,3,0)</f>
        <v>#N/A</v>
      </c>
      <c r="D258" s="21" t="e">
        <f>+VLOOKUP(A258,'liste écoles'!A:D,4,0)</f>
        <v>#N/A</v>
      </c>
      <c r="E258" s="21">
        <v>254</v>
      </c>
      <c r="F258" s="21"/>
      <c r="G258" s="21"/>
      <c r="H258" s="21"/>
      <c r="I258" s="21"/>
      <c r="J258" s="21"/>
      <c r="K258" s="21"/>
      <c r="L258" s="21"/>
      <c r="M258" s="21"/>
      <c r="N258" s="21"/>
      <c r="O258" s="22" t="str">
        <f t="shared" si="6"/>
        <v>/</v>
      </c>
      <c r="P258" s="21" t="e">
        <f>+VLOOKUP(O258,indices!C:G,3,0)</f>
        <v>#N/A</v>
      </c>
      <c r="Q258" s="26"/>
      <c r="R258" s="26"/>
      <c r="S258" s="26"/>
      <c r="T258" s="26">
        <f t="shared" si="7"/>
        <v>0</v>
      </c>
      <c r="U258" s="21"/>
      <c r="V258" s="21"/>
      <c r="W258" s="21"/>
      <c r="X258" s="29"/>
      <c r="Y258" s="29"/>
      <c r="Z258" s="21"/>
      <c r="AA258" s="21"/>
      <c r="AB258" s="21"/>
      <c r="AC258" s="21"/>
    </row>
    <row r="259" spans="1:29">
      <c r="A259" s="21"/>
      <c r="B259" s="21" t="e">
        <f>+VLOOKUP(A259,'liste écoles'!A:D,2,0)</f>
        <v>#N/A</v>
      </c>
      <c r="C259" s="21" t="e">
        <f>+VLOOKUP(A259,'liste écoles'!A:D,3,0)</f>
        <v>#N/A</v>
      </c>
      <c r="D259" s="21" t="e">
        <f>+VLOOKUP(A259,'liste écoles'!A:D,4,0)</f>
        <v>#N/A</v>
      </c>
      <c r="E259" s="21">
        <v>255</v>
      </c>
      <c r="F259" s="21"/>
      <c r="G259" s="21"/>
      <c r="H259" s="21"/>
      <c r="I259" s="21"/>
      <c r="J259" s="21"/>
      <c r="K259" s="21"/>
      <c r="L259" s="21"/>
      <c r="M259" s="21"/>
      <c r="N259" s="21"/>
      <c r="O259" s="22" t="str">
        <f t="shared" si="6"/>
        <v>/</v>
      </c>
      <c r="P259" s="21" t="e">
        <f>+VLOOKUP(O259,indices!C:G,3,0)</f>
        <v>#N/A</v>
      </c>
      <c r="Q259" s="26"/>
      <c r="R259" s="26"/>
      <c r="S259" s="26"/>
      <c r="T259" s="26">
        <f t="shared" si="7"/>
        <v>0</v>
      </c>
      <c r="U259" s="21"/>
      <c r="V259" s="21"/>
      <c r="W259" s="21"/>
      <c r="X259" s="29"/>
      <c r="Y259" s="29"/>
      <c r="Z259" s="21"/>
      <c r="AA259" s="21"/>
      <c r="AB259" s="21"/>
      <c r="AC259" s="21"/>
    </row>
    <row r="260" spans="1:29">
      <c r="A260" s="21"/>
      <c r="B260" s="21" t="e">
        <f>+VLOOKUP(A260,'liste écoles'!A:D,2,0)</f>
        <v>#N/A</v>
      </c>
      <c r="C260" s="21" t="e">
        <f>+VLOOKUP(A260,'liste écoles'!A:D,3,0)</f>
        <v>#N/A</v>
      </c>
      <c r="D260" s="21" t="e">
        <f>+VLOOKUP(A260,'liste écoles'!A:D,4,0)</f>
        <v>#N/A</v>
      </c>
      <c r="E260" s="21">
        <v>256</v>
      </c>
      <c r="F260" s="21"/>
      <c r="G260" s="21"/>
      <c r="H260" s="21"/>
      <c r="I260" s="21"/>
      <c r="J260" s="21"/>
      <c r="K260" s="21"/>
      <c r="L260" s="21"/>
      <c r="M260" s="21"/>
      <c r="N260" s="21"/>
      <c r="O260" s="22" t="str">
        <f t="shared" si="6"/>
        <v>/</v>
      </c>
      <c r="P260" s="21" t="e">
        <f>+VLOOKUP(O260,indices!C:G,3,0)</f>
        <v>#N/A</v>
      </c>
      <c r="Q260" s="26"/>
      <c r="R260" s="26"/>
      <c r="S260" s="26"/>
      <c r="T260" s="26">
        <f t="shared" si="7"/>
        <v>0</v>
      </c>
      <c r="U260" s="21"/>
      <c r="V260" s="21"/>
      <c r="W260" s="21"/>
      <c r="X260" s="29"/>
      <c r="Y260" s="29"/>
      <c r="Z260" s="21"/>
      <c r="AA260" s="21"/>
      <c r="AB260" s="21"/>
      <c r="AC260" s="21"/>
    </row>
    <row r="261" spans="1:29">
      <c r="A261" s="21"/>
      <c r="B261" s="21" t="e">
        <f>+VLOOKUP(A261,'liste écoles'!A:D,2,0)</f>
        <v>#N/A</v>
      </c>
      <c r="C261" s="21" t="e">
        <f>+VLOOKUP(A261,'liste écoles'!A:D,3,0)</f>
        <v>#N/A</v>
      </c>
      <c r="D261" s="21" t="e">
        <f>+VLOOKUP(A261,'liste écoles'!A:D,4,0)</f>
        <v>#N/A</v>
      </c>
      <c r="E261" s="21">
        <v>257</v>
      </c>
      <c r="F261" s="21"/>
      <c r="G261" s="21"/>
      <c r="H261" s="21"/>
      <c r="I261" s="21"/>
      <c r="J261" s="21"/>
      <c r="K261" s="21"/>
      <c r="L261" s="21"/>
      <c r="M261" s="21"/>
      <c r="N261" s="21"/>
      <c r="O261" s="22" t="str">
        <f t="shared" ref="O261:O324" si="8">+CONCATENATE(K261,"/",M261)</f>
        <v>/</v>
      </c>
      <c r="P261" s="21" t="e">
        <f>+VLOOKUP(O261,indices!C:G,3,0)</f>
        <v>#N/A</v>
      </c>
      <c r="Q261" s="26"/>
      <c r="R261" s="26"/>
      <c r="S261" s="26"/>
      <c r="T261" s="26">
        <f t="shared" si="7"/>
        <v>0</v>
      </c>
      <c r="U261" s="21"/>
      <c r="V261" s="21"/>
      <c r="W261" s="21"/>
      <c r="X261" s="29"/>
      <c r="Y261" s="29"/>
      <c r="Z261" s="21"/>
      <c r="AA261" s="21"/>
      <c r="AB261" s="21"/>
      <c r="AC261" s="21"/>
    </row>
    <row r="262" spans="1:29">
      <c r="A262" s="21"/>
      <c r="B262" s="21" t="e">
        <f>+VLOOKUP(A262,'liste écoles'!A:D,2,0)</f>
        <v>#N/A</v>
      </c>
      <c r="C262" s="21" t="e">
        <f>+VLOOKUP(A262,'liste écoles'!A:D,3,0)</f>
        <v>#N/A</v>
      </c>
      <c r="D262" s="21" t="e">
        <f>+VLOOKUP(A262,'liste écoles'!A:D,4,0)</f>
        <v>#N/A</v>
      </c>
      <c r="E262" s="21">
        <v>258</v>
      </c>
      <c r="F262" s="21"/>
      <c r="G262" s="21"/>
      <c r="H262" s="21"/>
      <c r="I262" s="21"/>
      <c r="J262" s="21"/>
      <c r="K262" s="21"/>
      <c r="L262" s="21"/>
      <c r="M262" s="21"/>
      <c r="N262" s="21"/>
      <c r="O262" s="22" t="str">
        <f t="shared" si="8"/>
        <v>/</v>
      </c>
      <c r="P262" s="21" t="e">
        <f>+VLOOKUP(O262,indices!C:G,3,0)</f>
        <v>#N/A</v>
      </c>
      <c r="Q262" s="26"/>
      <c r="R262" s="26"/>
      <c r="S262" s="26"/>
      <c r="T262" s="26">
        <f t="shared" ref="T262:T325" si="9">+SUM(Q262:S262)</f>
        <v>0</v>
      </c>
      <c r="U262" s="21"/>
      <c r="V262" s="21"/>
      <c r="W262" s="21"/>
      <c r="X262" s="29"/>
      <c r="Y262" s="29"/>
      <c r="Z262" s="21"/>
      <c r="AA262" s="21"/>
      <c r="AB262" s="21"/>
      <c r="AC262" s="21"/>
    </row>
    <row r="263" spans="1:29">
      <c r="A263" s="21"/>
      <c r="B263" s="21" t="e">
        <f>+VLOOKUP(A263,'liste écoles'!A:D,2,0)</f>
        <v>#N/A</v>
      </c>
      <c r="C263" s="21" t="e">
        <f>+VLOOKUP(A263,'liste écoles'!A:D,3,0)</f>
        <v>#N/A</v>
      </c>
      <c r="D263" s="21" t="e">
        <f>+VLOOKUP(A263,'liste écoles'!A:D,4,0)</f>
        <v>#N/A</v>
      </c>
      <c r="E263" s="21">
        <v>259</v>
      </c>
      <c r="F263" s="21"/>
      <c r="G263" s="21"/>
      <c r="H263" s="21"/>
      <c r="I263" s="21"/>
      <c r="J263" s="21"/>
      <c r="K263" s="21"/>
      <c r="L263" s="21"/>
      <c r="M263" s="21"/>
      <c r="N263" s="21"/>
      <c r="O263" s="22" t="str">
        <f t="shared" si="8"/>
        <v>/</v>
      </c>
      <c r="P263" s="21" t="e">
        <f>+VLOOKUP(O263,indices!C:G,3,0)</f>
        <v>#N/A</v>
      </c>
      <c r="Q263" s="26"/>
      <c r="R263" s="26"/>
      <c r="S263" s="26"/>
      <c r="T263" s="26">
        <f t="shared" si="9"/>
        <v>0</v>
      </c>
      <c r="U263" s="21"/>
      <c r="V263" s="21"/>
      <c r="W263" s="21"/>
      <c r="X263" s="29"/>
      <c r="Y263" s="29"/>
      <c r="Z263" s="21"/>
      <c r="AA263" s="21"/>
      <c r="AB263" s="21"/>
      <c r="AC263" s="21"/>
    </row>
    <row r="264" spans="1:29">
      <c r="A264" s="21"/>
      <c r="B264" s="21" t="e">
        <f>+VLOOKUP(A264,'liste écoles'!A:D,2,0)</f>
        <v>#N/A</v>
      </c>
      <c r="C264" s="21" t="e">
        <f>+VLOOKUP(A264,'liste écoles'!A:D,3,0)</f>
        <v>#N/A</v>
      </c>
      <c r="D264" s="21" t="e">
        <f>+VLOOKUP(A264,'liste écoles'!A:D,4,0)</f>
        <v>#N/A</v>
      </c>
      <c r="E264" s="21">
        <v>260</v>
      </c>
      <c r="F264" s="21"/>
      <c r="G264" s="21"/>
      <c r="H264" s="21"/>
      <c r="I264" s="21"/>
      <c r="J264" s="21"/>
      <c r="K264" s="21"/>
      <c r="L264" s="21"/>
      <c r="M264" s="21"/>
      <c r="N264" s="21"/>
      <c r="O264" s="22" t="str">
        <f t="shared" si="8"/>
        <v>/</v>
      </c>
      <c r="P264" s="21" t="e">
        <f>+VLOOKUP(O264,indices!C:G,3,0)</f>
        <v>#N/A</v>
      </c>
      <c r="Q264" s="26"/>
      <c r="R264" s="26"/>
      <c r="S264" s="26"/>
      <c r="T264" s="26">
        <f t="shared" si="9"/>
        <v>0</v>
      </c>
      <c r="U264" s="21"/>
      <c r="V264" s="21"/>
      <c r="W264" s="21"/>
      <c r="X264" s="29"/>
      <c r="Y264" s="29"/>
      <c r="Z264" s="21"/>
      <c r="AA264" s="21"/>
      <c r="AB264" s="21"/>
      <c r="AC264" s="21"/>
    </row>
    <row r="265" spans="1:29">
      <c r="A265" s="21"/>
      <c r="B265" s="21" t="e">
        <f>+VLOOKUP(A265,'liste écoles'!A:D,2,0)</f>
        <v>#N/A</v>
      </c>
      <c r="C265" s="21" t="e">
        <f>+VLOOKUP(A265,'liste écoles'!A:D,3,0)</f>
        <v>#N/A</v>
      </c>
      <c r="D265" s="21" t="e">
        <f>+VLOOKUP(A265,'liste écoles'!A:D,4,0)</f>
        <v>#N/A</v>
      </c>
      <c r="E265" s="21">
        <v>261</v>
      </c>
      <c r="F265" s="21"/>
      <c r="G265" s="21"/>
      <c r="H265" s="21"/>
      <c r="I265" s="21"/>
      <c r="J265" s="21"/>
      <c r="K265" s="21"/>
      <c r="L265" s="21"/>
      <c r="M265" s="21"/>
      <c r="N265" s="21"/>
      <c r="O265" s="22" t="str">
        <f t="shared" si="8"/>
        <v>/</v>
      </c>
      <c r="P265" s="21" t="e">
        <f>+VLOOKUP(O265,indices!C:G,3,0)</f>
        <v>#N/A</v>
      </c>
      <c r="Q265" s="26"/>
      <c r="R265" s="26"/>
      <c r="S265" s="26"/>
      <c r="T265" s="26">
        <f t="shared" si="9"/>
        <v>0</v>
      </c>
      <c r="U265" s="21"/>
      <c r="V265" s="21"/>
      <c r="W265" s="21"/>
      <c r="X265" s="29"/>
      <c r="Y265" s="29"/>
      <c r="Z265" s="21"/>
      <c r="AA265" s="21"/>
      <c r="AB265" s="21"/>
      <c r="AC265" s="21"/>
    </row>
    <row r="266" spans="1:29">
      <c r="A266" s="21"/>
      <c r="B266" s="21" t="e">
        <f>+VLOOKUP(A266,'liste écoles'!A:D,2,0)</f>
        <v>#N/A</v>
      </c>
      <c r="C266" s="21" t="e">
        <f>+VLOOKUP(A266,'liste écoles'!A:D,3,0)</f>
        <v>#N/A</v>
      </c>
      <c r="D266" s="21" t="e">
        <f>+VLOOKUP(A266,'liste écoles'!A:D,4,0)</f>
        <v>#N/A</v>
      </c>
      <c r="E266" s="21">
        <v>262</v>
      </c>
      <c r="F266" s="21"/>
      <c r="G266" s="21"/>
      <c r="H266" s="21"/>
      <c r="I266" s="21"/>
      <c r="J266" s="21"/>
      <c r="K266" s="21"/>
      <c r="L266" s="21"/>
      <c r="M266" s="21"/>
      <c r="N266" s="21"/>
      <c r="O266" s="22" t="str">
        <f t="shared" si="8"/>
        <v>/</v>
      </c>
      <c r="P266" s="21" t="e">
        <f>+VLOOKUP(O266,indices!C:G,3,0)</f>
        <v>#N/A</v>
      </c>
      <c r="Q266" s="26"/>
      <c r="R266" s="26"/>
      <c r="S266" s="26"/>
      <c r="T266" s="26">
        <f t="shared" si="9"/>
        <v>0</v>
      </c>
      <c r="U266" s="21"/>
      <c r="V266" s="21"/>
      <c r="W266" s="21"/>
      <c r="X266" s="29"/>
      <c r="Y266" s="29"/>
      <c r="Z266" s="21"/>
      <c r="AA266" s="21"/>
      <c r="AB266" s="21"/>
      <c r="AC266" s="21"/>
    </row>
    <row r="267" spans="1:29">
      <c r="A267" s="21"/>
      <c r="B267" s="21" t="e">
        <f>+VLOOKUP(A267,'liste écoles'!A:D,2,0)</f>
        <v>#N/A</v>
      </c>
      <c r="C267" s="21" t="e">
        <f>+VLOOKUP(A267,'liste écoles'!A:D,3,0)</f>
        <v>#N/A</v>
      </c>
      <c r="D267" s="21" t="e">
        <f>+VLOOKUP(A267,'liste écoles'!A:D,4,0)</f>
        <v>#N/A</v>
      </c>
      <c r="E267" s="21">
        <v>263</v>
      </c>
      <c r="F267" s="21"/>
      <c r="G267" s="21"/>
      <c r="H267" s="21"/>
      <c r="I267" s="21"/>
      <c r="J267" s="21"/>
      <c r="K267" s="21"/>
      <c r="L267" s="21"/>
      <c r="M267" s="21"/>
      <c r="N267" s="21"/>
      <c r="O267" s="22" t="str">
        <f t="shared" si="8"/>
        <v>/</v>
      </c>
      <c r="P267" s="21" t="e">
        <f>+VLOOKUP(O267,indices!C:G,3,0)</f>
        <v>#N/A</v>
      </c>
      <c r="Q267" s="26"/>
      <c r="R267" s="26"/>
      <c r="S267" s="26"/>
      <c r="T267" s="26">
        <f t="shared" si="9"/>
        <v>0</v>
      </c>
      <c r="U267" s="21"/>
      <c r="V267" s="21"/>
      <c r="W267" s="21"/>
      <c r="X267" s="29"/>
      <c r="Y267" s="29"/>
      <c r="Z267" s="21"/>
      <c r="AA267" s="21"/>
      <c r="AB267" s="21"/>
      <c r="AC267" s="21"/>
    </row>
    <row r="268" spans="1:29">
      <c r="A268" s="21"/>
      <c r="B268" s="21" t="e">
        <f>+VLOOKUP(A268,'liste écoles'!A:D,2,0)</f>
        <v>#N/A</v>
      </c>
      <c r="C268" s="21" t="e">
        <f>+VLOOKUP(A268,'liste écoles'!A:D,3,0)</f>
        <v>#N/A</v>
      </c>
      <c r="D268" s="21" t="e">
        <f>+VLOOKUP(A268,'liste écoles'!A:D,4,0)</f>
        <v>#N/A</v>
      </c>
      <c r="E268" s="21">
        <v>264</v>
      </c>
      <c r="F268" s="21"/>
      <c r="G268" s="21"/>
      <c r="H268" s="21"/>
      <c r="I268" s="21"/>
      <c r="J268" s="21"/>
      <c r="K268" s="21"/>
      <c r="L268" s="21"/>
      <c r="M268" s="21"/>
      <c r="N268" s="21"/>
      <c r="O268" s="22" t="str">
        <f t="shared" si="8"/>
        <v>/</v>
      </c>
      <c r="P268" s="21" t="e">
        <f>+VLOOKUP(O268,indices!C:G,3,0)</f>
        <v>#N/A</v>
      </c>
      <c r="Q268" s="26"/>
      <c r="R268" s="26"/>
      <c r="S268" s="26"/>
      <c r="T268" s="26">
        <f t="shared" si="9"/>
        <v>0</v>
      </c>
      <c r="U268" s="21"/>
      <c r="V268" s="21"/>
      <c r="W268" s="21"/>
      <c r="X268" s="29"/>
      <c r="Y268" s="29"/>
      <c r="Z268" s="21"/>
      <c r="AA268" s="21"/>
      <c r="AB268" s="21"/>
      <c r="AC268" s="21"/>
    </row>
    <row r="269" spans="1:29">
      <c r="A269" s="21"/>
      <c r="B269" s="21" t="e">
        <f>+VLOOKUP(A269,'liste écoles'!A:D,2,0)</f>
        <v>#N/A</v>
      </c>
      <c r="C269" s="21" t="e">
        <f>+VLOOKUP(A269,'liste écoles'!A:D,3,0)</f>
        <v>#N/A</v>
      </c>
      <c r="D269" s="21" t="e">
        <f>+VLOOKUP(A269,'liste écoles'!A:D,4,0)</f>
        <v>#N/A</v>
      </c>
      <c r="E269" s="21">
        <v>265</v>
      </c>
      <c r="F269" s="21"/>
      <c r="G269" s="21"/>
      <c r="H269" s="21"/>
      <c r="I269" s="21"/>
      <c r="J269" s="21"/>
      <c r="K269" s="21"/>
      <c r="L269" s="21"/>
      <c r="M269" s="21"/>
      <c r="N269" s="21"/>
      <c r="O269" s="22" t="str">
        <f t="shared" si="8"/>
        <v>/</v>
      </c>
      <c r="P269" s="21" t="e">
        <f>+VLOOKUP(O269,indices!C:G,3,0)</f>
        <v>#N/A</v>
      </c>
      <c r="Q269" s="26"/>
      <c r="R269" s="26"/>
      <c r="S269" s="26"/>
      <c r="T269" s="26">
        <f t="shared" si="9"/>
        <v>0</v>
      </c>
      <c r="U269" s="21"/>
      <c r="V269" s="21"/>
      <c r="W269" s="21"/>
      <c r="X269" s="29"/>
      <c r="Y269" s="29"/>
      <c r="Z269" s="21"/>
      <c r="AA269" s="21"/>
      <c r="AB269" s="21"/>
      <c r="AC269" s="21"/>
    </row>
    <row r="270" spans="1:29">
      <c r="A270" s="21"/>
      <c r="B270" s="21" t="e">
        <f>+VLOOKUP(A270,'liste écoles'!A:D,2,0)</f>
        <v>#N/A</v>
      </c>
      <c r="C270" s="21" t="e">
        <f>+VLOOKUP(A270,'liste écoles'!A:D,3,0)</f>
        <v>#N/A</v>
      </c>
      <c r="D270" s="21" t="e">
        <f>+VLOOKUP(A270,'liste écoles'!A:D,4,0)</f>
        <v>#N/A</v>
      </c>
      <c r="E270" s="21">
        <v>266</v>
      </c>
      <c r="F270" s="21"/>
      <c r="G270" s="21"/>
      <c r="H270" s="21"/>
      <c r="I270" s="21"/>
      <c r="J270" s="21"/>
      <c r="K270" s="21"/>
      <c r="L270" s="21"/>
      <c r="M270" s="21"/>
      <c r="N270" s="21"/>
      <c r="O270" s="22" t="str">
        <f t="shared" si="8"/>
        <v>/</v>
      </c>
      <c r="P270" s="21" t="e">
        <f>+VLOOKUP(O270,indices!C:G,3,0)</f>
        <v>#N/A</v>
      </c>
      <c r="Q270" s="26"/>
      <c r="R270" s="26"/>
      <c r="S270" s="26"/>
      <c r="T270" s="26">
        <f t="shared" si="9"/>
        <v>0</v>
      </c>
      <c r="U270" s="21"/>
      <c r="V270" s="21"/>
      <c r="W270" s="21"/>
      <c r="X270" s="29"/>
      <c r="Y270" s="29"/>
      <c r="Z270" s="21"/>
      <c r="AA270" s="21"/>
      <c r="AB270" s="21"/>
      <c r="AC270" s="21"/>
    </row>
    <row r="271" spans="1:29">
      <c r="A271" s="21"/>
      <c r="B271" s="21" t="e">
        <f>+VLOOKUP(A271,'liste écoles'!A:D,2,0)</f>
        <v>#N/A</v>
      </c>
      <c r="C271" s="21" t="e">
        <f>+VLOOKUP(A271,'liste écoles'!A:D,3,0)</f>
        <v>#N/A</v>
      </c>
      <c r="D271" s="21" t="e">
        <f>+VLOOKUP(A271,'liste écoles'!A:D,4,0)</f>
        <v>#N/A</v>
      </c>
      <c r="E271" s="21">
        <v>267</v>
      </c>
      <c r="F271" s="21"/>
      <c r="G271" s="21"/>
      <c r="H271" s="21"/>
      <c r="I271" s="21"/>
      <c r="J271" s="21"/>
      <c r="K271" s="21"/>
      <c r="L271" s="21"/>
      <c r="M271" s="21"/>
      <c r="N271" s="21"/>
      <c r="O271" s="22" t="str">
        <f t="shared" si="8"/>
        <v>/</v>
      </c>
      <c r="P271" s="21" t="e">
        <f>+VLOOKUP(O271,indices!C:G,3,0)</f>
        <v>#N/A</v>
      </c>
      <c r="Q271" s="26"/>
      <c r="R271" s="26"/>
      <c r="S271" s="26"/>
      <c r="T271" s="26">
        <f t="shared" si="9"/>
        <v>0</v>
      </c>
      <c r="U271" s="21"/>
      <c r="V271" s="21"/>
      <c r="W271" s="21"/>
      <c r="X271" s="29"/>
      <c r="Y271" s="29"/>
      <c r="Z271" s="21"/>
      <c r="AA271" s="21"/>
      <c r="AB271" s="21"/>
      <c r="AC271" s="21"/>
    </row>
    <row r="272" spans="1:29">
      <c r="A272" s="21"/>
      <c r="B272" s="21" t="e">
        <f>+VLOOKUP(A272,'liste écoles'!A:D,2,0)</f>
        <v>#N/A</v>
      </c>
      <c r="C272" s="21" t="e">
        <f>+VLOOKUP(A272,'liste écoles'!A:D,3,0)</f>
        <v>#N/A</v>
      </c>
      <c r="D272" s="21" t="e">
        <f>+VLOOKUP(A272,'liste écoles'!A:D,4,0)</f>
        <v>#N/A</v>
      </c>
      <c r="E272" s="21">
        <v>268</v>
      </c>
      <c r="F272" s="21"/>
      <c r="G272" s="21"/>
      <c r="H272" s="21"/>
      <c r="I272" s="21"/>
      <c r="J272" s="21"/>
      <c r="K272" s="21"/>
      <c r="L272" s="21"/>
      <c r="M272" s="21"/>
      <c r="N272" s="21"/>
      <c r="O272" s="22" t="str">
        <f t="shared" si="8"/>
        <v>/</v>
      </c>
      <c r="P272" s="21" t="e">
        <f>+VLOOKUP(O272,indices!C:G,3,0)</f>
        <v>#N/A</v>
      </c>
      <c r="Q272" s="26"/>
      <c r="R272" s="26"/>
      <c r="S272" s="26"/>
      <c r="T272" s="26">
        <f t="shared" si="9"/>
        <v>0</v>
      </c>
      <c r="U272" s="21"/>
      <c r="V272" s="21"/>
      <c r="W272" s="21"/>
      <c r="X272" s="29"/>
      <c r="Y272" s="29"/>
      <c r="Z272" s="21"/>
      <c r="AA272" s="21"/>
      <c r="AB272" s="21"/>
      <c r="AC272" s="21"/>
    </row>
    <row r="273" spans="1:29">
      <c r="A273" s="21"/>
      <c r="B273" s="21" t="e">
        <f>+VLOOKUP(A273,'liste écoles'!A:D,2,0)</f>
        <v>#N/A</v>
      </c>
      <c r="C273" s="21" t="e">
        <f>+VLOOKUP(A273,'liste écoles'!A:D,3,0)</f>
        <v>#N/A</v>
      </c>
      <c r="D273" s="21" t="e">
        <f>+VLOOKUP(A273,'liste écoles'!A:D,4,0)</f>
        <v>#N/A</v>
      </c>
      <c r="E273" s="21">
        <v>269</v>
      </c>
      <c r="F273" s="21"/>
      <c r="G273" s="21"/>
      <c r="H273" s="21"/>
      <c r="I273" s="21"/>
      <c r="J273" s="21"/>
      <c r="K273" s="21"/>
      <c r="L273" s="21"/>
      <c r="M273" s="21"/>
      <c r="N273" s="21"/>
      <c r="O273" s="22" t="str">
        <f t="shared" si="8"/>
        <v>/</v>
      </c>
      <c r="P273" s="21" t="e">
        <f>+VLOOKUP(O273,indices!C:G,3,0)</f>
        <v>#N/A</v>
      </c>
      <c r="Q273" s="26"/>
      <c r="R273" s="26"/>
      <c r="S273" s="26"/>
      <c r="T273" s="26">
        <f t="shared" si="9"/>
        <v>0</v>
      </c>
      <c r="U273" s="21"/>
      <c r="V273" s="21"/>
      <c r="W273" s="21"/>
      <c r="X273" s="29"/>
      <c r="Y273" s="29"/>
      <c r="Z273" s="21"/>
      <c r="AA273" s="21"/>
      <c r="AB273" s="21"/>
      <c r="AC273" s="21"/>
    </row>
    <row r="274" spans="1:29">
      <c r="A274" s="21"/>
      <c r="B274" s="21" t="e">
        <f>+VLOOKUP(A274,'liste écoles'!A:D,2,0)</f>
        <v>#N/A</v>
      </c>
      <c r="C274" s="21" t="e">
        <f>+VLOOKUP(A274,'liste écoles'!A:D,3,0)</f>
        <v>#N/A</v>
      </c>
      <c r="D274" s="21" t="e">
        <f>+VLOOKUP(A274,'liste écoles'!A:D,4,0)</f>
        <v>#N/A</v>
      </c>
      <c r="E274" s="21">
        <v>270</v>
      </c>
      <c r="F274" s="21"/>
      <c r="G274" s="21"/>
      <c r="H274" s="21"/>
      <c r="I274" s="21"/>
      <c r="J274" s="21"/>
      <c r="K274" s="21"/>
      <c r="L274" s="21"/>
      <c r="M274" s="21"/>
      <c r="N274" s="21"/>
      <c r="O274" s="22" t="str">
        <f t="shared" si="8"/>
        <v>/</v>
      </c>
      <c r="P274" s="21" t="e">
        <f>+VLOOKUP(O274,indices!C:G,3,0)</f>
        <v>#N/A</v>
      </c>
      <c r="Q274" s="26"/>
      <c r="R274" s="26"/>
      <c r="S274" s="26"/>
      <c r="T274" s="26">
        <f t="shared" si="9"/>
        <v>0</v>
      </c>
      <c r="U274" s="21"/>
      <c r="V274" s="21"/>
      <c r="W274" s="21"/>
      <c r="X274" s="29"/>
      <c r="Y274" s="29"/>
      <c r="Z274" s="21"/>
      <c r="AA274" s="21"/>
      <c r="AB274" s="21"/>
      <c r="AC274" s="21"/>
    </row>
    <row r="275" spans="1:29">
      <c r="A275" s="21"/>
      <c r="B275" s="21" t="e">
        <f>+VLOOKUP(A275,'liste écoles'!A:D,2,0)</f>
        <v>#N/A</v>
      </c>
      <c r="C275" s="21" t="e">
        <f>+VLOOKUP(A275,'liste écoles'!A:D,3,0)</f>
        <v>#N/A</v>
      </c>
      <c r="D275" s="21" t="e">
        <f>+VLOOKUP(A275,'liste écoles'!A:D,4,0)</f>
        <v>#N/A</v>
      </c>
      <c r="E275" s="21">
        <v>271</v>
      </c>
      <c r="F275" s="21"/>
      <c r="G275" s="21"/>
      <c r="H275" s="21"/>
      <c r="I275" s="21"/>
      <c r="J275" s="21"/>
      <c r="K275" s="21"/>
      <c r="L275" s="21"/>
      <c r="M275" s="21"/>
      <c r="N275" s="21"/>
      <c r="O275" s="22" t="str">
        <f t="shared" si="8"/>
        <v>/</v>
      </c>
      <c r="P275" s="21" t="e">
        <f>+VLOOKUP(O275,indices!C:G,3,0)</f>
        <v>#N/A</v>
      </c>
      <c r="Q275" s="26"/>
      <c r="R275" s="26"/>
      <c r="S275" s="26"/>
      <c r="T275" s="26">
        <f t="shared" si="9"/>
        <v>0</v>
      </c>
      <c r="U275" s="21"/>
      <c r="V275" s="21"/>
      <c r="W275" s="21"/>
      <c r="X275" s="29"/>
      <c r="Y275" s="29"/>
      <c r="Z275" s="21"/>
      <c r="AA275" s="21"/>
      <c r="AB275" s="21"/>
      <c r="AC275" s="21"/>
    </row>
    <row r="276" spans="1:29">
      <c r="A276" s="21"/>
      <c r="B276" s="21" t="e">
        <f>+VLOOKUP(A276,'liste écoles'!A:D,2,0)</f>
        <v>#N/A</v>
      </c>
      <c r="C276" s="21" t="e">
        <f>+VLOOKUP(A276,'liste écoles'!A:D,3,0)</f>
        <v>#N/A</v>
      </c>
      <c r="D276" s="21" t="e">
        <f>+VLOOKUP(A276,'liste écoles'!A:D,4,0)</f>
        <v>#N/A</v>
      </c>
      <c r="E276" s="21">
        <v>272</v>
      </c>
      <c r="F276" s="21"/>
      <c r="G276" s="21"/>
      <c r="H276" s="21"/>
      <c r="I276" s="21"/>
      <c r="J276" s="21"/>
      <c r="K276" s="21"/>
      <c r="L276" s="21"/>
      <c r="M276" s="21"/>
      <c r="N276" s="21"/>
      <c r="O276" s="22" t="str">
        <f t="shared" si="8"/>
        <v>/</v>
      </c>
      <c r="P276" s="21" t="e">
        <f>+VLOOKUP(O276,indices!C:G,3,0)</f>
        <v>#N/A</v>
      </c>
      <c r="Q276" s="26"/>
      <c r="R276" s="26"/>
      <c r="S276" s="26"/>
      <c r="T276" s="26">
        <f t="shared" si="9"/>
        <v>0</v>
      </c>
      <c r="U276" s="21"/>
      <c r="V276" s="21"/>
      <c r="W276" s="21"/>
      <c r="X276" s="29"/>
      <c r="Y276" s="29"/>
      <c r="Z276" s="21"/>
      <c r="AA276" s="21"/>
      <c r="AB276" s="21"/>
      <c r="AC276" s="21"/>
    </row>
    <row r="277" spans="1:29">
      <c r="A277" s="21"/>
      <c r="B277" s="21" t="e">
        <f>+VLOOKUP(A277,'liste écoles'!A:D,2,0)</f>
        <v>#N/A</v>
      </c>
      <c r="C277" s="21" t="e">
        <f>+VLOOKUP(A277,'liste écoles'!A:D,3,0)</f>
        <v>#N/A</v>
      </c>
      <c r="D277" s="21" t="e">
        <f>+VLOOKUP(A277,'liste écoles'!A:D,4,0)</f>
        <v>#N/A</v>
      </c>
      <c r="E277" s="21">
        <v>273</v>
      </c>
      <c r="F277" s="21"/>
      <c r="G277" s="21"/>
      <c r="H277" s="21"/>
      <c r="I277" s="21"/>
      <c r="J277" s="21"/>
      <c r="K277" s="21"/>
      <c r="L277" s="21"/>
      <c r="M277" s="21"/>
      <c r="N277" s="21"/>
      <c r="O277" s="22" t="str">
        <f t="shared" si="8"/>
        <v>/</v>
      </c>
      <c r="P277" s="21" t="e">
        <f>+VLOOKUP(O277,indices!C:G,3,0)</f>
        <v>#N/A</v>
      </c>
      <c r="Q277" s="26"/>
      <c r="R277" s="26"/>
      <c r="S277" s="26"/>
      <c r="T277" s="26">
        <f t="shared" si="9"/>
        <v>0</v>
      </c>
      <c r="U277" s="21"/>
      <c r="V277" s="21"/>
      <c r="W277" s="21"/>
      <c r="X277" s="29"/>
      <c r="Y277" s="29"/>
      <c r="Z277" s="21"/>
      <c r="AA277" s="21"/>
      <c r="AB277" s="21"/>
      <c r="AC277" s="21"/>
    </row>
    <row r="278" spans="1:29">
      <c r="A278" s="21"/>
      <c r="B278" s="21" t="e">
        <f>+VLOOKUP(A278,'liste écoles'!A:D,2,0)</f>
        <v>#N/A</v>
      </c>
      <c r="C278" s="21" t="e">
        <f>+VLOOKUP(A278,'liste écoles'!A:D,3,0)</f>
        <v>#N/A</v>
      </c>
      <c r="D278" s="21" t="e">
        <f>+VLOOKUP(A278,'liste écoles'!A:D,4,0)</f>
        <v>#N/A</v>
      </c>
      <c r="E278" s="21">
        <v>274</v>
      </c>
      <c r="F278" s="21"/>
      <c r="G278" s="21"/>
      <c r="H278" s="21"/>
      <c r="I278" s="21"/>
      <c r="J278" s="21"/>
      <c r="K278" s="21"/>
      <c r="L278" s="21"/>
      <c r="M278" s="21"/>
      <c r="N278" s="21"/>
      <c r="O278" s="22" t="str">
        <f t="shared" si="8"/>
        <v>/</v>
      </c>
      <c r="P278" s="21" t="e">
        <f>+VLOOKUP(O278,indices!C:G,3,0)</f>
        <v>#N/A</v>
      </c>
      <c r="Q278" s="26"/>
      <c r="R278" s="26"/>
      <c r="S278" s="26"/>
      <c r="T278" s="26">
        <f t="shared" si="9"/>
        <v>0</v>
      </c>
      <c r="U278" s="21"/>
      <c r="V278" s="21"/>
      <c r="W278" s="21"/>
      <c r="X278" s="29"/>
      <c r="Y278" s="29"/>
      <c r="Z278" s="21"/>
      <c r="AA278" s="21"/>
      <c r="AB278" s="21"/>
      <c r="AC278" s="21"/>
    </row>
    <row r="279" spans="1:29">
      <c r="A279" s="21"/>
      <c r="B279" s="21" t="e">
        <f>+VLOOKUP(A279,'liste écoles'!A:D,2,0)</f>
        <v>#N/A</v>
      </c>
      <c r="C279" s="21" t="e">
        <f>+VLOOKUP(A279,'liste écoles'!A:D,3,0)</f>
        <v>#N/A</v>
      </c>
      <c r="D279" s="21" t="e">
        <f>+VLOOKUP(A279,'liste écoles'!A:D,4,0)</f>
        <v>#N/A</v>
      </c>
      <c r="E279" s="21">
        <v>275</v>
      </c>
      <c r="F279" s="21"/>
      <c r="G279" s="21"/>
      <c r="H279" s="21"/>
      <c r="I279" s="21"/>
      <c r="J279" s="21"/>
      <c r="K279" s="21"/>
      <c r="L279" s="21"/>
      <c r="M279" s="21"/>
      <c r="N279" s="21"/>
      <c r="O279" s="22" t="str">
        <f t="shared" si="8"/>
        <v>/</v>
      </c>
      <c r="P279" s="21" t="e">
        <f>+VLOOKUP(O279,indices!C:G,3,0)</f>
        <v>#N/A</v>
      </c>
      <c r="Q279" s="26"/>
      <c r="R279" s="26"/>
      <c r="S279" s="26"/>
      <c r="T279" s="26">
        <f t="shared" si="9"/>
        <v>0</v>
      </c>
      <c r="U279" s="21"/>
      <c r="V279" s="21"/>
      <c r="W279" s="21"/>
      <c r="X279" s="29"/>
      <c r="Y279" s="29"/>
      <c r="Z279" s="21"/>
      <c r="AA279" s="21"/>
      <c r="AB279" s="21"/>
      <c r="AC279" s="21"/>
    </row>
    <row r="280" spans="1:29">
      <c r="A280" s="21"/>
      <c r="B280" s="21" t="e">
        <f>+VLOOKUP(A280,'liste écoles'!A:D,2,0)</f>
        <v>#N/A</v>
      </c>
      <c r="C280" s="21" t="e">
        <f>+VLOOKUP(A280,'liste écoles'!A:D,3,0)</f>
        <v>#N/A</v>
      </c>
      <c r="D280" s="21" t="e">
        <f>+VLOOKUP(A280,'liste écoles'!A:D,4,0)</f>
        <v>#N/A</v>
      </c>
      <c r="E280" s="21">
        <v>276</v>
      </c>
      <c r="F280" s="21"/>
      <c r="G280" s="21"/>
      <c r="H280" s="21"/>
      <c r="I280" s="21"/>
      <c r="J280" s="21"/>
      <c r="K280" s="21"/>
      <c r="L280" s="21"/>
      <c r="M280" s="21"/>
      <c r="N280" s="21"/>
      <c r="O280" s="22" t="str">
        <f t="shared" si="8"/>
        <v>/</v>
      </c>
      <c r="P280" s="21" t="e">
        <f>+VLOOKUP(O280,indices!C:G,3,0)</f>
        <v>#N/A</v>
      </c>
      <c r="Q280" s="26"/>
      <c r="R280" s="26"/>
      <c r="S280" s="26"/>
      <c r="T280" s="26">
        <f t="shared" si="9"/>
        <v>0</v>
      </c>
      <c r="U280" s="21"/>
      <c r="V280" s="21"/>
      <c r="W280" s="21"/>
      <c r="X280" s="29"/>
      <c r="Y280" s="29"/>
      <c r="Z280" s="21"/>
      <c r="AA280" s="21"/>
      <c r="AB280" s="21"/>
      <c r="AC280" s="21"/>
    </row>
    <row r="281" spans="1:29">
      <c r="A281" s="21"/>
      <c r="B281" s="21" t="e">
        <f>+VLOOKUP(A281,'liste écoles'!A:D,2,0)</f>
        <v>#N/A</v>
      </c>
      <c r="C281" s="21" t="e">
        <f>+VLOOKUP(A281,'liste écoles'!A:D,3,0)</f>
        <v>#N/A</v>
      </c>
      <c r="D281" s="21" t="e">
        <f>+VLOOKUP(A281,'liste écoles'!A:D,4,0)</f>
        <v>#N/A</v>
      </c>
      <c r="E281" s="21">
        <v>277</v>
      </c>
      <c r="F281" s="21"/>
      <c r="G281" s="21"/>
      <c r="H281" s="21"/>
      <c r="I281" s="21"/>
      <c r="J281" s="21"/>
      <c r="K281" s="21"/>
      <c r="L281" s="21"/>
      <c r="M281" s="21"/>
      <c r="N281" s="21"/>
      <c r="O281" s="22" t="str">
        <f t="shared" si="8"/>
        <v>/</v>
      </c>
      <c r="P281" s="21" t="e">
        <f>+VLOOKUP(O281,indices!C:G,3,0)</f>
        <v>#N/A</v>
      </c>
      <c r="Q281" s="26"/>
      <c r="R281" s="26"/>
      <c r="S281" s="26"/>
      <c r="T281" s="26">
        <f t="shared" si="9"/>
        <v>0</v>
      </c>
      <c r="U281" s="21"/>
      <c r="V281" s="21"/>
      <c r="W281" s="21"/>
      <c r="X281" s="29"/>
      <c r="Y281" s="29"/>
      <c r="Z281" s="21"/>
      <c r="AA281" s="21"/>
      <c r="AB281" s="21"/>
      <c r="AC281" s="21"/>
    </row>
    <row r="282" spans="1:29">
      <c r="A282" s="21"/>
      <c r="B282" s="21" t="e">
        <f>+VLOOKUP(A282,'liste écoles'!A:D,2,0)</f>
        <v>#N/A</v>
      </c>
      <c r="C282" s="21" t="e">
        <f>+VLOOKUP(A282,'liste écoles'!A:D,3,0)</f>
        <v>#N/A</v>
      </c>
      <c r="D282" s="21" t="e">
        <f>+VLOOKUP(A282,'liste écoles'!A:D,4,0)</f>
        <v>#N/A</v>
      </c>
      <c r="E282" s="21">
        <v>278</v>
      </c>
      <c r="F282" s="21"/>
      <c r="G282" s="21"/>
      <c r="H282" s="21"/>
      <c r="I282" s="21"/>
      <c r="J282" s="21"/>
      <c r="K282" s="21"/>
      <c r="L282" s="21"/>
      <c r="M282" s="21"/>
      <c r="N282" s="21"/>
      <c r="O282" s="22" t="str">
        <f t="shared" si="8"/>
        <v>/</v>
      </c>
      <c r="P282" s="21" t="e">
        <f>+VLOOKUP(O282,indices!C:G,3,0)</f>
        <v>#N/A</v>
      </c>
      <c r="Q282" s="26"/>
      <c r="R282" s="26"/>
      <c r="S282" s="26"/>
      <c r="T282" s="26">
        <f t="shared" si="9"/>
        <v>0</v>
      </c>
      <c r="U282" s="21"/>
      <c r="V282" s="21"/>
      <c r="W282" s="21"/>
      <c r="X282" s="29"/>
      <c r="Y282" s="29"/>
      <c r="Z282" s="21"/>
      <c r="AA282" s="21"/>
      <c r="AB282" s="21"/>
      <c r="AC282" s="21"/>
    </row>
    <row r="283" spans="1:29">
      <c r="A283" s="21"/>
      <c r="B283" s="21" t="e">
        <f>+VLOOKUP(A283,'liste écoles'!A:D,2,0)</f>
        <v>#N/A</v>
      </c>
      <c r="C283" s="21" t="e">
        <f>+VLOOKUP(A283,'liste écoles'!A:D,3,0)</f>
        <v>#N/A</v>
      </c>
      <c r="D283" s="21" t="e">
        <f>+VLOOKUP(A283,'liste écoles'!A:D,4,0)</f>
        <v>#N/A</v>
      </c>
      <c r="E283" s="21">
        <v>279</v>
      </c>
      <c r="F283" s="21"/>
      <c r="G283" s="21"/>
      <c r="H283" s="21"/>
      <c r="I283" s="21"/>
      <c r="J283" s="21"/>
      <c r="K283" s="21"/>
      <c r="L283" s="21"/>
      <c r="M283" s="21"/>
      <c r="N283" s="21"/>
      <c r="O283" s="22" t="str">
        <f t="shared" si="8"/>
        <v>/</v>
      </c>
      <c r="P283" s="21" t="e">
        <f>+VLOOKUP(O283,indices!C:G,3,0)</f>
        <v>#N/A</v>
      </c>
      <c r="Q283" s="26"/>
      <c r="R283" s="26"/>
      <c r="S283" s="26"/>
      <c r="T283" s="26">
        <f t="shared" si="9"/>
        <v>0</v>
      </c>
      <c r="U283" s="21"/>
      <c r="V283" s="21"/>
      <c r="W283" s="21"/>
      <c r="X283" s="29"/>
      <c r="Y283" s="29"/>
      <c r="Z283" s="21"/>
      <c r="AA283" s="21"/>
      <c r="AB283" s="21"/>
      <c r="AC283" s="21"/>
    </row>
    <row r="284" spans="1:29">
      <c r="A284" s="21"/>
      <c r="B284" s="21" t="e">
        <f>+VLOOKUP(A284,'liste écoles'!A:D,2,0)</f>
        <v>#N/A</v>
      </c>
      <c r="C284" s="21" t="e">
        <f>+VLOOKUP(A284,'liste écoles'!A:D,3,0)</f>
        <v>#N/A</v>
      </c>
      <c r="D284" s="21" t="e">
        <f>+VLOOKUP(A284,'liste écoles'!A:D,4,0)</f>
        <v>#N/A</v>
      </c>
      <c r="E284" s="21">
        <v>280</v>
      </c>
      <c r="F284" s="21"/>
      <c r="G284" s="21"/>
      <c r="H284" s="21"/>
      <c r="I284" s="21"/>
      <c r="J284" s="21"/>
      <c r="K284" s="21"/>
      <c r="L284" s="21"/>
      <c r="M284" s="21"/>
      <c r="N284" s="21"/>
      <c r="O284" s="22" t="str">
        <f t="shared" si="8"/>
        <v>/</v>
      </c>
      <c r="P284" s="21" t="e">
        <f>+VLOOKUP(O284,indices!C:G,3,0)</f>
        <v>#N/A</v>
      </c>
      <c r="Q284" s="26"/>
      <c r="R284" s="26"/>
      <c r="S284" s="26"/>
      <c r="T284" s="26">
        <f t="shared" si="9"/>
        <v>0</v>
      </c>
      <c r="U284" s="21"/>
      <c r="V284" s="21"/>
      <c r="W284" s="21"/>
      <c r="X284" s="29"/>
      <c r="Y284" s="29"/>
      <c r="Z284" s="21"/>
      <c r="AA284" s="21"/>
      <c r="AB284" s="21"/>
      <c r="AC284" s="21"/>
    </row>
    <row r="285" spans="1:29">
      <c r="A285" s="21"/>
      <c r="B285" s="21" t="e">
        <f>+VLOOKUP(A285,'liste écoles'!A:D,2,0)</f>
        <v>#N/A</v>
      </c>
      <c r="C285" s="21" t="e">
        <f>+VLOOKUP(A285,'liste écoles'!A:D,3,0)</f>
        <v>#N/A</v>
      </c>
      <c r="D285" s="21" t="e">
        <f>+VLOOKUP(A285,'liste écoles'!A:D,4,0)</f>
        <v>#N/A</v>
      </c>
      <c r="E285" s="21">
        <v>281</v>
      </c>
      <c r="F285" s="21"/>
      <c r="G285" s="21"/>
      <c r="H285" s="21"/>
      <c r="I285" s="21"/>
      <c r="J285" s="21"/>
      <c r="K285" s="21"/>
      <c r="L285" s="21"/>
      <c r="M285" s="21"/>
      <c r="N285" s="21"/>
      <c r="O285" s="22" t="str">
        <f t="shared" si="8"/>
        <v>/</v>
      </c>
      <c r="P285" s="21" t="e">
        <f>+VLOOKUP(O285,indices!C:G,3,0)</f>
        <v>#N/A</v>
      </c>
      <c r="Q285" s="26"/>
      <c r="R285" s="26"/>
      <c r="S285" s="26"/>
      <c r="T285" s="26">
        <f t="shared" si="9"/>
        <v>0</v>
      </c>
      <c r="U285" s="21"/>
      <c r="V285" s="21"/>
      <c r="W285" s="21"/>
      <c r="X285" s="29"/>
      <c r="Y285" s="29"/>
      <c r="Z285" s="21"/>
      <c r="AA285" s="21"/>
      <c r="AB285" s="21"/>
      <c r="AC285" s="21"/>
    </row>
    <row r="286" spans="1:29">
      <c r="A286" s="21"/>
      <c r="B286" s="21" t="e">
        <f>+VLOOKUP(A286,'liste écoles'!A:D,2,0)</f>
        <v>#N/A</v>
      </c>
      <c r="C286" s="21" t="e">
        <f>+VLOOKUP(A286,'liste écoles'!A:D,3,0)</f>
        <v>#N/A</v>
      </c>
      <c r="D286" s="21" t="e">
        <f>+VLOOKUP(A286,'liste écoles'!A:D,4,0)</f>
        <v>#N/A</v>
      </c>
      <c r="E286" s="21">
        <v>282</v>
      </c>
      <c r="F286" s="21"/>
      <c r="G286" s="21"/>
      <c r="H286" s="21"/>
      <c r="I286" s="21"/>
      <c r="J286" s="21"/>
      <c r="K286" s="21"/>
      <c r="L286" s="21"/>
      <c r="M286" s="21"/>
      <c r="N286" s="21"/>
      <c r="O286" s="22" t="str">
        <f t="shared" si="8"/>
        <v>/</v>
      </c>
      <c r="P286" s="21" t="e">
        <f>+VLOOKUP(O286,indices!C:G,3,0)</f>
        <v>#N/A</v>
      </c>
      <c r="Q286" s="26"/>
      <c r="R286" s="26"/>
      <c r="S286" s="26"/>
      <c r="T286" s="26">
        <f t="shared" si="9"/>
        <v>0</v>
      </c>
      <c r="U286" s="21"/>
      <c r="V286" s="21"/>
      <c r="W286" s="21"/>
      <c r="X286" s="29"/>
      <c r="Y286" s="29"/>
      <c r="Z286" s="21"/>
      <c r="AA286" s="21"/>
      <c r="AB286" s="21"/>
      <c r="AC286" s="21"/>
    </row>
    <row r="287" spans="1:29">
      <c r="A287" s="21"/>
      <c r="B287" s="21" t="e">
        <f>+VLOOKUP(A287,'liste écoles'!A:D,2,0)</f>
        <v>#N/A</v>
      </c>
      <c r="C287" s="21" t="e">
        <f>+VLOOKUP(A287,'liste écoles'!A:D,3,0)</f>
        <v>#N/A</v>
      </c>
      <c r="D287" s="21" t="e">
        <f>+VLOOKUP(A287,'liste écoles'!A:D,4,0)</f>
        <v>#N/A</v>
      </c>
      <c r="E287" s="21">
        <v>283</v>
      </c>
      <c r="F287" s="21"/>
      <c r="G287" s="21"/>
      <c r="H287" s="21"/>
      <c r="I287" s="21"/>
      <c r="J287" s="21"/>
      <c r="K287" s="21"/>
      <c r="L287" s="21"/>
      <c r="M287" s="21"/>
      <c r="N287" s="21"/>
      <c r="O287" s="22" t="str">
        <f t="shared" si="8"/>
        <v>/</v>
      </c>
      <c r="P287" s="21" t="e">
        <f>+VLOOKUP(O287,indices!C:G,3,0)</f>
        <v>#N/A</v>
      </c>
      <c r="Q287" s="26"/>
      <c r="R287" s="26"/>
      <c r="S287" s="26"/>
      <c r="T287" s="26">
        <f t="shared" si="9"/>
        <v>0</v>
      </c>
      <c r="U287" s="21"/>
      <c r="V287" s="21"/>
      <c r="W287" s="21"/>
      <c r="X287" s="29"/>
      <c r="Y287" s="29"/>
      <c r="Z287" s="21"/>
      <c r="AA287" s="21"/>
      <c r="AB287" s="21"/>
      <c r="AC287" s="21"/>
    </row>
    <row r="288" spans="1:29">
      <c r="A288" s="21"/>
      <c r="B288" s="21" t="e">
        <f>+VLOOKUP(A288,'liste écoles'!A:D,2,0)</f>
        <v>#N/A</v>
      </c>
      <c r="C288" s="21" t="e">
        <f>+VLOOKUP(A288,'liste écoles'!A:D,3,0)</f>
        <v>#N/A</v>
      </c>
      <c r="D288" s="21" t="e">
        <f>+VLOOKUP(A288,'liste écoles'!A:D,4,0)</f>
        <v>#N/A</v>
      </c>
      <c r="E288" s="21">
        <v>284</v>
      </c>
      <c r="F288" s="21"/>
      <c r="G288" s="21"/>
      <c r="H288" s="21"/>
      <c r="I288" s="21"/>
      <c r="J288" s="21"/>
      <c r="K288" s="21"/>
      <c r="L288" s="21"/>
      <c r="M288" s="21"/>
      <c r="N288" s="21"/>
      <c r="O288" s="22" t="str">
        <f t="shared" si="8"/>
        <v>/</v>
      </c>
      <c r="P288" s="21" t="e">
        <f>+VLOOKUP(O288,indices!C:G,3,0)</f>
        <v>#N/A</v>
      </c>
      <c r="Q288" s="26"/>
      <c r="R288" s="26"/>
      <c r="S288" s="26"/>
      <c r="T288" s="26">
        <f t="shared" si="9"/>
        <v>0</v>
      </c>
      <c r="U288" s="21"/>
      <c r="V288" s="21"/>
      <c r="W288" s="21"/>
      <c r="X288" s="29"/>
      <c r="Y288" s="29"/>
      <c r="Z288" s="21"/>
      <c r="AA288" s="21"/>
      <c r="AB288" s="21"/>
      <c r="AC288" s="21"/>
    </row>
    <row r="289" spans="1:29">
      <c r="A289" s="21"/>
      <c r="B289" s="21" t="e">
        <f>+VLOOKUP(A289,'liste écoles'!A:D,2,0)</f>
        <v>#N/A</v>
      </c>
      <c r="C289" s="21" t="e">
        <f>+VLOOKUP(A289,'liste écoles'!A:D,3,0)</f>
        <v>#N/A</v>
      </c>
      <c r="D289" s="21" t="e">
        <f>+VLOOKUP(A289,'liste écoles'!A:D,4,0)</f>
        <v>#N/A</v>
      </c>
      <c r="E289" s="21">
        <v>285</v>
      </c>
      <c r="F289" s="21"/>
      <c r="G289" s="21"/>
      <c r="H289" s="21"/>
      <c r="I289" s="21"/>
      <c r="J289" s="21"/>
      <c r="K289" s="21"/>
      <c r="L289" s="21"/>
      <c r="M289" s="21"/>
      <c r="N289" s="21"/>
      <c r="O289" s="22" t="str">
        <f t="shared" si="8"/>
        <v>/</v>
      </c>
      <c r="P289" s="21" t="e">
        <f>+VLOOKUP(O289,indices!C:G,3,0)</f>
        <v>#N/A</v>
      </c>
      <c r="Q289" s="26"/>
      <c r="R289" s="26"/>
      <c r="S289" s="26"/>
      <c r="T289" s="26">
        <f t="shared" si="9"/>
        <v>0</v>
      </c>
      <c r="U289" s="21"/>
      <c r="V289" s="21"/>
      <c r="W289" s="21"/>
      <c r="X289" s="29"/>
      <c r="Y289" s="29"/>
      <c r="Z289" s="21"/>
      <c r="AA289" s="21"/>
      <c r="AB289" s="21"/>
      <c r="AC289" s="21"/>
    </row>
    <row r="290" spans="1:29">
      <c r="A290" s="21"/>
      <c r="B290" s="21" t="e">
        <f>+VLOOKUP(A290,'liste écoles'!A:D,2,0)</f>
        <v>#N/A</v>
      </c>
      <c r="C290" s="21" t="e">
        <f>+VLOOKUP(A290,'liste écoles'!A:D,3,0)</f>
        <v>#N/A</v>
      </c>
      <c r="D290" s="21" t="e">
        <f>+VLOOKUP(A290,'liste écoles'!A:D,4,0)</f>
        <v>#N/A</v>
      </c>
      <c r="E290" s="21">
        <v>286</v>
      </c>
      <c r="F290" s="21"/>
      <c r="G290" s="21"/>
      <c r="H290" s="21"/>
      <c r="I290" s="21"/>
      <c r="J290" s="21"/>
      <c r="K290" s="21"/>
      <c r="L290" s="21"/>
      <c r="M290" s="21"/>
      <c r="N290" s="21"/>
      <c r="O290" s="22" t="str">
        <f t="shared" si="8"/>
        <v>/</v>
      </c>
      <c r="P290" s="21" t="e">
        <f>+VLOOKUP(O290,indices!C:G,3,0)</f>
        <v>#N/A</v>
      </c>
      <c r="Q290" s="26"/>
      <c r="R290" s="26"/>
      <c r="S290" s="26"/>
      <c r="T290" s="26">
        <f t="shared" si="9"/>
        <v>0</v>
      </c>
      <c r="U290" s="21"/>
      <c r="V290" s="21"/>
      <c r="W290" s="21"/>
      <c r="X290" s="29"/>
      <c r="Y290" s="29"/>
      <c r="Z290" s="21"/>
      <c r="AA290" s="21"/>
      <c r="AB290" s="21"/>
      <c r="AC290" s="21"/>
    </row>
    <row r="291" spans="1:29">
      <c r="A291" s="21"/>
      <c r="B291" s="21" t="e">
        <f>+VLOOKUP(A291,'liste écoles'!A:D,2,0)</f>
        <v>#N/A</v>
      </c>
      <c r="C291" s="21" t="e">
        <f>+VLOOKUP(A291,'liste écoles'!A:D,3,0)</f>
        <v>#N/A</v>
      </c>
      <c r="D291" s="21" t="e">
        <f>+VLOOKUP(A291,'liste écoles'!A:D,4,0)</f>
        <v>#N/A</v>
      </c>
      <c r="E291" s="21">
        <v>287</v>
      </c>
      <c r="F291" s="21"/>
      <c r="G291" s="21"/>
      <c r="H291" s="21"/>
      <c r="I291" s="21"/>
      <c r="J291" s="21"/>
      <c r="K291" s="21"/>
      <c r="L291" s="21"/>
      <c r="M291" s="21"/>
      <c r="N291" s="21"/>
      <c r="O291" s="22" t="str">
        <f t="shared" si="8"/>
        <v>/</v>
      </c>
      <c r="P291" s="21" t="e">
        <f>+VLOOKUP(O291,indices!C:G,3,0)</f>
        <v>#N/A</v>
      </c>
      <c r="Q291" s="26"/>
      <c r="R291" s="26"/>
      <c r="S291" s="26"/>
      <c r="T291" s="26">
        <f t="shared" si="9"/>
        <v>0</v>
      </c>
      <c r="U291" s="21"/>
      <c r="V291" s="21"/>
      <c r="W291" s="21"/>
      <c r="X291" s="29"/>
      <c r="Y291" s="29"/>
      <c r="Z291" s="21"/>
      <c r="AA291" s="21"/>
      <c r="AB291" s="21"/>
      <c r="AC291" s="21"/>
    </row>
    <row r="292" spans="1:29">
      <c r="A292" s="21"/>
      <c r="B292" s="21" t="e">
        <f>+VLOOKUP(A292,'liste écoles'!A:D,2,0)</f>
        <v>#N/A</v>
      </c>
      <c r="C292" s="21" t="e">
        <f>+VLOOKUP(A292,'liste écoles'!A:D,3,0)</f>
        <v>#N/A</v>
      </c>
      <c r="D292" s="21" t="e">
        <f>+VLOOKUP(A292,'liste écoles'!A:D,4,0)</f>
        <v>#N/A</v>
      </c>
      <c r="E292" s="21">
        <v>288</v>
      </c>
      <c r="F292" s="21"/>
      <c r="G292" s="21"/>
      <c r="H292" s="21"/>
      <c r="I292" s="21"/>
      <c r="J292" s="21"/>
      <c r="K292" s="21"/>
      <c r="L292" s="21"/>
      <c r="M292" s="21"/>
      <c r="N292" s="21"/>
      <c r="O292" s="22" t="str">
        <f t="shared" si="8"/>
        <v>/</v>
      </c>
      <c r="P292" s="21" t="e">
        <f>+VLOOKUP(O292,indices!C:G,3,0)</f>
        <v>#N/A</v>
      </c>
      <c r="Q292" s="26"/>
      <c r="R292" s="26"/>
      <c r="S292" s="26"/>
      <c r="T292" s="26">
        <f t="shared" si="9"/>
        <v>0</v>
      </c>
      <c r="U292" s="21"/>
      <c r="V292" s="21"/>
      <c r="W292" s="21"/>
      <c r="X292" s="29"/>
      <c r="Y292" s="29"/>
      <c r="Z292" s="21"/>
      <c r="AA292" s="21"/>
      <c r="AB292" s="21"/>
      <c r="AC292" s="21"/>
    </row>
    <row r="293" spans="1:29">
      <c r="A293" s="21"/>
      <c r="B293" s="21" t="e">
        <f>+VLOOKUP(A293,'liste écoles'!A:D,2,0)</f>
        <v>#N/A</v>
      </c>
      <c r="C293" s="21" t="e">
        <f>+VLOOKUP(A293,'liste écoles'!A:D,3,0)</f>
        <v>#N/A</v>
      </c>
      <c r="D293" s="21" t="e">
        <f>+VLOOKUP(A293,'liste écoles'!A:D,4,0)</f>
        <v>#N/A</v>
      </c>
      <c r="E293" s="21">
        <v>289</v>
      </c>
      <c r="F293" s="21"/>
      <c r="G293" s="21"/>
      <c r="H293" s="21"/>
      <c r="I293" s="21"/>
      <c r="J293" s="21"/>
      <c r="K293" s="21"/>
      <c r="L293" s="21"/>
      <c r="M293" s="21"/>
      <c r="N293" s="21"/>
      <c r="O293" s="22" t="str">
        <f t="shared" si="8"/>
        <v>/</v>
      </c>
      <c r="P293" s="21" t="e">
        <f>+VLOOKUP(O293,indices!C:G,3,0)</f>
        <v>#N/A</v>
      </c>
      <c r="Q293" s="26"/>
      <c r="R293" s="26"/>
      <c r="S293" s="26"/>
      <c r="T293" s="26">
        <f t="shared" si="9"/>
        <v>0</v>
      </c>
      <c r="U293" s="21"/>
      <c r="V293" s="21"/>
      <c r="W293" s="21"/>
      <c r="X293" s="29"/>
      <c r="Y293" s="29"/>
      <c r="Z293" s="21"/>
      <c r="AA293" s="21"/>
      <c r="AB293" s="21"/>
      <c r="AC293" s="21"/>
    </row>
    <row r="294" spans="1:29">
      <c r="A294" s="21"/>
      <c r="B294" s="21" t="e">
        <f>+VLOOKUP(A294,'liste écoles'!A:D,2,0)</f>
        <v>#N/A</v>
      </c>
      <c r="C294" s="21" t="e">
        <f>+VLOOKUP(A294,'liste écoles'!A:D,3,0)</f>
        <v>#N/A</v>
      </c>
      <c r="D294" s="21" t="e">
        <f>+VLOOKUP(A294,'liste écoles'!A:D,4,0)</f>
        <v>#N/A</v>
      </c>
      <c r="E294" s="21">
        <v>290</v>
      </c>
      <c r="F294" s="21"/>
      <c r="G294" s="21"/>
      <c r="H294" s="21"/>
      <c r="I294" s="21"/>
      <c r="J294" s="21"/>
      <c r="K294" s="21"/>
      <c r="L294" s="21"/>
      <c r="M294" s="21"/>
      <c r="N294" s="21"/>
      <c r="O294" s="22" t="str">
        <f t="shared" si="8"/>
        <v>/</v>
      </c>
      <c r="P294" s="21" t="e">
        <f>+VLOOKUP(O294,indices!C:G,3,0)</f>
        <v>#N/A</v>
      </c>
      <c r="Q294" s="26"/>
      <c r="R294" s="26"/>
      <c r="S294" s="26"/>
      <c r="T294" s="26">
        <f t="shared" si="9"/>
        <v>0</v>
      </c>
      <c r="U294" s="21"/>
      <c r="V294" s="21"/>
      <c r="W294" s="21"/>
      <c r="X294" s="29"/>
      <c r="Y294" s="29"/>
      <c r="Z294" s="21"/>
      <c r="AA294" s="21"/>
      <c r="AB294" s="21"/>
      <c r="AC294" s="21"/>
    </row>
    <row r="295" spans="1:29">
      <c r="A295" s="21"/>
      <c r="B295" s="21" t="e">
        <f>+VLOOKUP(A295,'liste écoles'!A:D,2,0)</f>
        <v>#N/A</v>
      </c>
      <c r="C295" s="21" t="e">
        <f>+VLOOKUP(A295,'liste écoles'!A:D,3,0)</f>
        <v>#N/A</v>
      </c>
      <c r="D295" s="21" t="e">
        <f>+VLOOKUP(A295,'liste écoles'!A:D,4,0)</f>
        <v>#N/A</v>
      </c>
      <c r="E295" s="21">
        <v>291</v>
      </c>
      <c r="F295" s="21"/>
      <c r="G295" s="21"/>
      <c r="H295" s="21"/>
      <c r="I295" s="21"/>
      <c r="J295" s="21"/>
      <c r="K295" s="21"/>
      <c r="L295" s="21"/>
      <c r="M295" s="21"/>
      <c r="N295" s="21"/>
      <c r="O295" s="22" t="str">
        <f t="shared" si="8"/>
        <v>/</v>
      </c>
      <c r="P295" s="21" t="e">
        <f>+VLOOKUP(O295,indices!C:G,3,0)</f>
        <v>#N/A</v>
      </c>
      <c r="Q295" s="26"/>
      <c r="R295" s="26"/>
      <c r="S295" s="26"/>
      <c r="T295" s="26">
        <f t="shared" si="9"/>
        <v>0</v>
      </c>
      <c r="U295" s="21"/>
      <c r="V295" s="21"/>
      <c r="W295" s="21"/>
      <c r="X295" s="29"/>
      <c r="Y295" s="29"/>
      <c r="Z295" s="21"/>
      <c r="AA295" s="21"/>
      <c r="AB295" s="21"/>
      <c r="AC295" s="21"/>
    </row>
    <row r="296" spans="1:29">
      <c r="A296" s="21"/>
      <c r="B296" s="21" t="e">
        <f>+VLOOKUP(A296,'liste écoles'!A:D,2,0)</f>
        <v>#N/A</v>
      </c>
      <c r="C296" s="21" t="e">
        <f>+VLOOKUP(A296,'liste écoles'!A:D,3,0)</f>
        <v>#N/A</v>
      </c>
      <c r="D296" s="21" t="e">
        <f>+VLOOKUP(A296,'liste écoles'!A:D,4,0)</f>
        <v>#N/A</v>
      </c>
      <c r="E296" s="21">
        <v>292</v>
      </c>
      <c r="F296" s="21"/>
      <c r="G296" s="21"/>
      <c r="H296" s="21"/>
      <c r="I296" s="21"/>
      <c r="J296" s="21"/>
      <c r="K296" s="21"/>
      <c r="L296" s="21"/>
      <c r="M296" s="21"/>
      <c r="N296" s="21"/>
      <c r="O296" s="22" t="str">
        <f t="shared" si="8"/>
        <v>/</v>
      </c>
      <c r="P296" s="21" t="e">
        <f>+VLOOKUP(O296,indices!C:G,3,0)</f>
        <v>#N/A</v>
      </c>
      <c r="Q296" s="26"/>
      <c r="R296" s="26"/>
      <c r="S296" s="26"/>
      <c r="T296" s="26">
        <f t="shared" si="9"/>
        <v>0</v>
      </c>
      <c r="U296" s="21"/>
      <c r="V296" s="21"/>
      <c r="W296" s="21"/>
      <c r="X296" s="29"/>
      <c r="Y296" s="29"/>
      <c r="Z296" s="21"/>
      <c r="AA296" s="21"/>
      <c r="AB296" s="21"/>
      <c r="AC296" s="21"/>
    </row>
    <row r="297" spans="1:29">
      <c r="A297" s="21"/>
      <c r="B297" s="21" t="e">
        <f>+VLOOKUP(A297,'liste écoles'!A:D,2,0)</f>
        <v>#N/A</v>
      </c>
      <c r="C297" s="21" t="e">
        <f>+VLOOKUP(A297,'liste écoles'!A:D,3,0)</f>
        <v>#N/A</v>
      </c>
      <c r="D297" s="21" t="e">
        <f>+VLOOKUP(A297,'liste écoles'!A:D,4,0)</f>
        <v>#N/A</v>
      </c>
      <c r="E297" s="21">
        <v>293</v>
      </c>
      <c r="F297" s="21"/>
      <c r="G297" s="21"/>
      <c r="H297" s="21"/>
      <c r="I297" s="21"/>
      <c r="J297" s="21"/>
      <c r="K297" s="21"/>
      <c r="L297" s="21"/>
      <c r="M297" s="21"/>
      <c r="N297" s="21"/>
      <c r="O297" s="22" t="str">
        <f t="shared" si="8"/>
        <v>/</v>
      </c>
      <c r="P297" s="21" t="e">
        <f>+VLOOKUP(O297,indices!C:G,3,0)</f>
        <v>#N/A</v>
      </c>
      <c r="Q297" s="26"/>
      <c r="R297" s="26"/>
      <c r="S297" s="26"/>
      <c r="T297" s="26">
        <f t="shared" si="9"/>
        <v>0</v>
      </c>
      <c r="U297" s="21"/>
      <c r="V297" s="21"/>
      <c r="W297" s="21"/>
      <c r="X297" s="29"/>
      <c r="Y297" s="29"/>
      <c r="Z297" s="21"/>
      <c r="AA297" s="21"/>
      <c r="AB297" s="21"/>
      <c r="AC297" s="21"/>
    </row>
    <row r="298" spans="1:29">
      <c r="A298" s="21"/>
      <c r="B298" s="21" t="e">
        <f>+VLOOKUP(A298,'liste écoles'!A:D,2,0)</f>
        <v>#N/A</v>
      </c>
      <c r="C298" s="21" t="e">
        <f>+VLOOKUP(A298,'liste écoles'!A:D,3,0)</f>
        <v>#N/A</v>
      </c>
      <c r="D298" s="21" t="e">
        <f>+VLOOKUP(A298,'liste écoles'!A:D,4,0)</f>
        <v>#N/A</v>
      </c>
      <c r="E298" s="21">
        <v>294</v>
      </c>
      <c r="F298" s="21"/>
      <c r="G298" s="21"/>
      <c r="H298" s="21"/>
      <c r="I298" s="21"/>
      <c r="J298" s="21"/>
      <c r="K298" s="21"/>
      <c r="L298" s="21"/>
      <c r="M298" s="21"/>
      <c r="N298" s="21"/>
      <c r="O298" s="22" t="str">
        <f t="shared" si="8"/>
        <v>/</v>
      </c>
      <c r="P298" s="21" t="e">
        <f>+VLOOKUP(O298,indices!C:G,3,0)</f>
        <v>#N/A</v>
      </c>
      <c r="Q298" s="26"/>
      <c r="R298" s="26"/>
      <c r="S298" s="26"/>
      <c r="T298" s="26">
        <f t="shared" si="9"/>
        <v>0</v>
      </c>
      <c r="U298" s="21"/>
      <c r="V298" s="21"/>
      <c r="W298" s="21"/>
      <c r="X298" s="29"/>
      <c r="Y298" s="29"/>
      <c r="Z298" s="21"/>
      <c r="AA298" s="21"/>
      <c r="AB298" s="21"/>
      <c r="AC298" s="21"/>
    </row>
    <row r="299" spans="1:29">
      <c r="A299" s="21"/>
      <c r="B299" s="21" t="e">
        <f>+VLOOKUP(A299,'liste écoles'!A:D,2,0)</f>
        <v>#N/A</v>
      </c>
      <c r="C299" s="21" t="e">
        <f>+VLOOKUP(A299,'liste écoles'!A:D,3,0)</f>
        <v>#N/A</v>
      </c>
      <c r="D299" s="21" t="e">
        <f>+VLOOKUP(A299,'liste écoles'!A:D,4,0)</f>
        <v>#N/A</v>
      </c>
      <c r="E299" s="21">
        <v>295</v>
      </c>
      <c r="F299" s="21"/>
      <c r="G299" s="21"/>
      <c r="H299" s="21"/>
      <c r="I299" s="21"/>
      <c r="J299" s="21"/>
      <c r="K299" s="21"/>
      <c r="L299" s="21"/>
      <c r="M299" s="21"/>
      <c r="N299" s="21"/>
      <c r="O299" s="22" t="str">
        <f t="shared" si="8"/>
        <v>/</v>
      </c>
      <c r="P299" s="21" t="e">
        <f>+VLOOKUP(O299,indices!C:G,3,0)</f>
        <v>#N/A</v>
      </c>
      <c r="Q299" s="26"/>
      <c r="R299" s="26"/>
      <c r="S299" s="26"/>
      <c r="T299" s="26">
        <f t="shared" si="9"/>
        <v>0</v>
      </c>
      <c r="U299" s="21"/>
      <c r="V299" s="21"/>
      <c r="W299" s="21"/>
      <c r="X299" s="29"/>
      <c r="Y299" s="29"/>
      <c r="Z299" s="21"/>
      <c r="AA299" s="21"/>
      <c r="AB299" s="21"/>
      <c r="AC299" s="21"/>
    </row>
    <row r="300" spans="1:29">
      <c r="A300" s="21"/>
      <c r="B300" s="21" t="e">
        <f>+VLOOKUP(A300,'liste écoles'!A:D,2,0)</f>
        <v>#N/A</v>
      </c>
      <c r="C300" s="21" t="e">
        <f>+VLOOKUP(A300,'liste écoles'!A:D,3,0)</f>
        <v>#N/A</v>
      </c>
      <c r="D300" s="21" t="e">
        <f>+VLOOKUP(A300,'liste écoles'!A:D,4,0)</f>
        <v>#N/A</v>
      </c>
      <c r="E300" s="21">
        <v>296</v>
      </c>
      <c r="F300" s="21"/>
      <c r="G300" s="21"/>
      <c r="H300" s="21"/>
      <c r="I300" s="21"/>
      <c r="J300" s="21"/>
      <c r="K300" s="21"/>
      <c r="L300" s="21"/>
      <c r="M300" s="21"/>
      <c r="N300" s="21"/>
      <c r="O300" s="22" t="str">
        <f t="shared" si="8"/>
        <v>/</v>
      </c>
      <c r="P300" s="21" t="e">
        <f>+VLOOKUP(O300,indices!C:G,3,0)</f>
        <v>#N/A</v>
      </c>
      <c r="Q300" s="26"/>
      <c r="R300" s="26"/>
      <c r="S300" s="26"/>
      <c r="T300" s="26">
        <f t="shared" si="9"/>
        <v>0</v>
      </c>
      <c r="U300" s="21"/>
      <c r="V300" s="21"/>
      <c r="W300" s="21"/>
      <c r="X300" s="29"/>
      <c r="Y300" s="29"/>
      <c r="Z300" s="21"/>
      <c r="AA300" s="21"/>
      <c r="AB300" s="21"/>
      <c r="AC300" s="21"/>
    </row>
    <row r="301" spans="1:29">
      <c r="A301" s="21"/>
      <c r="B301" s="21" t="e">
        <f>+VLOOKUP(A301,'liste écoles'!A:D,2,0)</f>
        <v>#N/A</v>
      </c>
      <c r="C301" s="21" t="e">
        <f>+VLOOKUP(A301,'liste écoles'!A:D,3,0)</f>
        <v>#N/A</v>
      </c>
      <c r="D301" s="21" t="e">
        <f>+VLOOKUP(A301,'liste écoles'!A:D,4,0)</f>
        <v>#N/A</v>
      </c>
      <c r="E301" s="21">
        <v>297</v>
      </c>
      <c r="F301" s="21"/>
      <c r="G301" s="21"/>
      <c r="H301" s="21"/>
      <c r="I301" s="21"/>
      <c r="J301" s="21"/>
      <c r="K301" s="21"/>
      <c r="L301" s="21"/>
      <c r="M301" s="21"/>
      <c r="N301" s="21"/>
      <c r="O301" s="22" t="str">
        <f t="shared" si="8"/>
        <v>/</v>
      </c>
      <c r="P301" s="21" t="e">
        <f>+VLOOKUP(O301,indices!C:G,3,0)</f>
        <v>#N/A</v>
      </c>
      <c r="Q301" s="26"/>
      <c r="R301" s="26"/>
      <c r="S301" s="26"/>
      <c r="T301" s="26">
        <f t="shared" si="9"/>
        <v>0</v>
      </c>
      <c r="U301" s="21"/>
      <c r="V301" s="21"/>
      <c r="W301" s="21"/>
      <c r="X301" s="29"/>
      <c r="Y301" s="29"/>
      <c r="Z301" s="21"/>
      <c r="AA301" s="21"/>
      <c r="AB301" s="21"/>
      <c r="AC301" s="21"/>
    </row>
    <row r="302" spans="1:29">
      <c r="A302" s="21"/>
      <c r="B302" s="21" t="e">
        <f>+VLOOKUP(A302,'liste écoles'!A:D,2,0)</f>
        <v>#N/A</v>
      </c>
      <c r="C302" s="21" t="e">
        <f>+VLOOKUP(A302,'liste écoles'!A:D,3,0)</f>
        <v>#N/A</v>
      </c>
      <c r="D302" s="21" t="e">
        <f>+VLOOKUP(A302,'liste écoles'!A:D,4,0)</f>
        <v>#N/A</v>
      </c>
      <c r="E302" s="21">
        <v>298</v>
      </c>
      <c r="F302" s="21"/>
      <c r="G302" s="21"/>
      <c r="H302" s="21"/>
      <c r="I302" s="21"/>
      <c r="J302" s="21"/>
      <c r="K302" s="21"/>
      <c r="L302" s="21"/>
      <c r="M302" s="21"/>
      <c r="N302" s="21"/>
      <c r="O302" s="22" t="str">
        <f t="shared" si="8"/>
        <v>/</v>
      </c>
      <c r="P302" s="21" t="e">
        <f>+VLOOKUP(O302,indices!C:G,3,0)</f>
        <v>#N/A</v>
      </c>
      <c r="Q302" s="26"/>
      <c r="R302" s="26"/>
      <c r="S302" s="26"/>
      <c r="T302" s="26">
        <f t="shared" si="9"/>
        <v>0</v>
      </c>
      <c r="U302" s="21"/>
      <c r="V302" s="21"/>
      <c r="W302" s="21"/>
      <c r="X302" s="29"/>
      <c r="Y302" s="29"/>
      <c r="Z302" s="21"/>
      <c r="AA302" s="21"/>
      <c r="AB302" s="21"/>
      <c r="AC302" s="21"/>
    </row>
    <row r="303" spans="1:29">
      <c r="A303" s="21"/>
      <c r="B303" s="21" t="e">
        <f>+VLOOKUP(A303,'liste écoles'!A:D,2,0)</f>
        <v>#N/A</v>
      </c>
      <c r="C303" s="21" t="e">
        <f>+VLOOKUP(A303,'liste écoles'!A:D,3,0)</f>
        <v>#N/A</v>
      </c>
      <c r="D303" s="21" t="e">
        <f>+VLOOKUP(A303,'liste écoles'!A:D,4,0)</f>
        <v>#N/A</v>
      </c>
      <c r="E303" s="21">
        <v>299</v>
      </c>
      <c r="F303" s="21"/>
      <c r="G303" s="21"/>
      <c r="H303" s="21"/>
      <c r="I303" s="21"/>
      <c r="J303" s="21"/>
      <c r="K303" s="21"/>
      <c r="L303" s="21"/>
      <c r="M303" s="21"/>
      <c r="N303" s="21"/>
      <c r="O303" s="22" t="str">
        <f t="shared" si="8"/>
        <v>/</v>
      </c>
      <c r="P303" s="21" t="e">
        <f>+VLOOKUP(O303,indices!C:G,3,0)</f>
        <v>#N/A</v>
      </c>
      <c r="Q303" s="26"/>
      <c r="R303" s="26"/>
      <c r="S303" s="26"/>
      <c r="T303" s="26">
        <f t="shared" si="9"/>
        <v>0</v>
      </c>
      <c r="U303" s="21"/>
      <c r="V303" s="21"/>
      <c r="W303" s="21"/>
      <c r="X303" s="29"/>
      <c r="Y303" s="29"/>
      <c r="Z303" s="21"/>
      <c r="AA303" s="21"/>
      <c r="AB303" s="21"/>
      <c r="AC303" s="21"/>
    </row>
    <row r="304" spans="1:29">
      <c r="A304" s="21"/>
      <c r="B304" s="21" t="e">
        <f>+VLOOKUP(A304,'liste écoles'!A:D,2,0)</f>
        <v>#N/A</v>
      </c>
      <c r="C304" s="21" t="e">
        <f>+VLOOKUP(A304,'liste écoles'!A:D,3,0)</f>
        <v>#N/A</v>
      </c>
      <c r="D304" s="21" t="e">
        <f>+VLOOKUP(A304,'liste écoles'!A:D,4,0)</f>
        <v>#N/A</v>
      </c>
      <c r="E304" s="21">
        <v>300</v>
      </c>
      <c r="F304" s="21"/>
      <c r="G304" s="21"/>
      <c r="H304" s="21"/>
      <c r="I304" s="21"/>
      <c r="J304" s="21"/>
      <c r="K304" s="21"/>
      <c r="L304" s="21"/>
      <c r="M304" s="21"/>
      <c r="N304" s="21"/>
      <c r="O304" s="22" t="str">
        <f t="shared" si="8"/>
        <v>/</v>
      </c>
      <c r="P304" s="21" t="e">
        <f>+VLOOKUP(O304,indices!C:G,3,0)</f>
        <v>#N/A</v>
      </c>
      <c r="Q304" s="26"/>
      <c r="R304" s="26"/>
      <c r="S304" s="26"/>
      <c r="T304" s="26">
        <f t="shared" si="9"/>
        <v>0</v>
      </c>
      <c r="U304" s="21"/>
      <c r="V304" s="21"/>
      <c r="W304" s="21"/>
      <c r="X304" s="29"/>
      <c r="Y304" s="29"/>
      <c r="Z304" s="21"/>
      <c r="AA304" s="21"/>
      <c r="AB304" s="21"/>
      <c r="AC304" s="21"/>
    </row>
    <row r="305" spans="1:29">
      <c r="A305" s="21"/>
      <c r="B305" s="21" t="e">
        <f>+VLOOKUP(A305,'liste écoles'!A:D,2,0)</f>
        <v>#N/A</v>
      </c>
      <c r="C305" s="21" t="e">
        <f>+VLOOKUP(A305,'liste écoles'!A:D,3,0)</f>
        <v>#N/A</v>
      </c>
      <c r="D305" s="21" t="e">
        <f>+VLOOKUP(A305,'liste écoles'!A:D,4,0)</f>
        <v>#N/A</v>
      </c>
      <c r="E305" s="21">
        <v>301</v>
      </c>
      <c r="F305" s="21"/>
      <c r="G305" s="21"/>
      <c r="H305" s="21"/>
      <c r="I305" s="21"/>
      <c r="J305" s="21"/>
      <c r="K305" s="21"/>
      <c r="L305" s="21"/>
      <c r="M305" s="21"/>
      <c r="N305" s="21"/>
      <c r="O305" s="22" t="str">
        <f t="shared" si="8"/>
        <v>/</v>
      </c>
      <c r="P305" s="21" t="e">
        <f>+VLOOKUP(O305,indices!C:G,3,0)</f>
        <v>#N/A</v>
      </c>
      <c r="Q305" s="26"/>
      <c r="R305" s="26"/>
      <c r="S305" s="26"/>
      <c r="T305" s="26">
        <f t="shared" si="9"/>
        <v>0</v>
      </c>
      <c r="U305" s="21"/>
      <c r="V305" s="21"/>
      <c r="W305" s="21"/>
      <c r="X305" s="29"/>
      <c r="Y305" s="29"/>
      <c r="Z305" s="21"/>
      <c r="AA305" s="21"/>
      <c r="AB305" s="21"/>
      <c r="AC305" s="21"/>
    </row>
    <row r="306" spans="1:29">
      <c r="A306" s="21"/>
      <c r="B306" s="21" t="e">
        <f>+VLOOKUP(A306,'liste écoles'!A:D,2,0)</f>
        <v>#N/A</v>
      </c>
      <c r="C306" s="21" t="e">
        <f>+VLOOKUP(A306,'liste écoles'!A:D,3,0)</f>
        <v>#N/A</v>
      </c>
      <c r="D306" s="21" t="e">
        <f>+VLOOKUP(A306,'liste écoles'!A:D,4,0)</f>
        <v>#N/A</v>
      </c>
      <c r="E306" s="21">
        <v>302</v>
      </c>
      <c r="F306" s="21"/>
      <c r="G306" s="21"/>
      <c r="H306" s="21"/>
      <c r="I306" s="21"/>
      <c r="J306" s="21"/>
      <c r="K306" s="21"/>
      <c r="L306" s="21"/>
      <c r="M306" s="21"/>
      <c r="N306" s="21"/>
      <c r="O306" s="22" t="str">
        <f t="shared" si="8"/>
        <v>/</v>
      </c>
      <c r="P306" s="21" t="e">
        <f>+VLOOKUP(O306,indices!C:G,3,0)</f>
        <v>#N/A</v>
      </c>
      <c r="Q306" s="26"/>
      <c r="R306" s="26"/>
      <c r="S306" s="26"/>
      <c r="T306" s="26">
        <f t="shared" si="9"/>
        <v>0</v>
      </c>
      <c r="U306" s="21"/>
      <c r="V306" s="21"/>
      <c r="W306" s="21"/>
      <c r="X306" s="29"/>
      <c r="Y306" s="29"/>
      <c r="Z306" s="21"/>
      <c r="AA306" s="21"/>
      <c r="AB306" s="21"/>
      <c r="AC306" s="21"/>
    </row>
    <row r="307" spans="1:29">
      <c r="A307" s="21"/>
      <c r="B307" s="21" t="e">
        <f>+VLOOKUP(A307,'liste écoles'!A:D,2,0)</f>
        <v>#N/A</v>
      </c>
      <c r="C307" s="21" t="e">
        <f>+VLOOKUP(A307,'liste écoles'!A:D,3,0)</f>
        <v>#N/A</v>
      </c>
      <c r="D307" s="21" t="e">
        <f>+VLOOKUP(A307,'liste écoles'!A:D,4,0)</f>
        <v>#N/A</v>
      </c>
      <c r="E307" s="21">
        <v>303</v>
      </c>
      <c r="F307" s="21"/>
      <c r="G307" s="21"/>
      <c r="H307" s="21"/>
      <c r="I307" s="21"/>
      <c r="J307" s="21"/>
      <c r="K307" s="21"/>
      <c r="L307" s="21"/>
      <c r="M307" s="21"/>
      <c r="N307" s="21"/>
      <c r="O307" s="22" t="str">
        <f t="shared" si="8"/>
        <v>/</v>
      </c>
      <c r="P307" s="21" t="e">
        <f>+VLOOKUP(O307,indices!C:G,3,0)</f>
        <v>#N/A</v>
      </c>
      <c r="Q307" s="26"/>
      <c r="R307" s="26"/>
      <c r="S307" s="26"/>
      <c r="T307" s="26">
        <f t="shared" si="9"/>
        <v>0</v>
      </c>
      <c r="U307" s="21"/>
      <c r="V307" s="21"/>
      <c r="W307" s="21"/>
      <c r="X307" s="29"/>
      <c r="Y307" s="29"/>
      <c r="Z307" s="21"/>
      <c r="AA307" s="21"/>
      <c r="AB307" s="21"/>
      <c r="AC307" s="21"/>
    </row>
    <row r="308" spans="1:29">
      <c r="A308" s="21"/>
      <c r="B308" s="21" t="e">
        <f>+VLOOKUP(A308,'liste écoles'!A:D,2,0)</f>
        <v>#N/A</v>
      </c>
      <c r="C308" s="21" t="e">
        <f>+VLOOKUP(A308,'liste écoles'!A:D,3,0)</f>
        <v>#N/A</v>
      </c>
      <c r="D308" s="21" t="e">
        <f>+VLOOKUP(A308,'liste écoles'!A:D,4,0)</f>
        <v>#N/A</v>
      </c>
      <c r="E308" s="21">
        <v>304</v>
      </c>
      <c r="F308" s="21"/>
      <c r="G308" s="21"/>
      <c r="H308" s="21"/>
      <c r="I308" s="21"/>
      <c r="J308" s="21"/>
      <c r="K308" s="21"/>
      <c r="L308" s="21"/>
      <c r="M308" s="21"/>
      <c r="N308" s="21"/>
      <c r="O308" s="22" t="str">
        <f t="shared" si="8"/>
        <v>/</v>
      </c>
      <c r="P308" s="21" t="e">
        <f>+VLOOKUP(O308,indices!C:G,3,0)</f>
        <v>#N/A</v>
      </c>
      <c r="Q308" s="26"/>
      <c r="R308" s="26"/>
      <c r="S308" s="26"/>
      <c r="T308" s="26">
        <f t="shared" si="9"/>
        <v>0</v>
      </c>
      <c r="U308" s="21"/>
      <c r="V308" s="21"/>
      <c r="W308" s="21"/>
      <c r="X308" s="29"/>
      <c r="Y308" s="29"/>
      <c r="Z308" s="21"/>
      <c r="AA308" s="21"/>
      <c r="AB308" s="21"/>
      <c r="AC308" s="21"/>
    </row>
    <row r="309" spans="1:29">
      <c r="A309" s="21"/>
      <c r="B309" s="21" t="e">
        <f>+VLOOKUP(A309,'liste écoles'!A:D,2,0)</f>
        <v>#N/A</v>
      </c>
      <c r="C309" s="21" t="e">
        <f>+VLOOKUP(A309,'liste écoles'!A:D,3,0)</f>
        <v>#N/A</v>
      </c>
      <c r="D309" s="21" t="e">
        <f>+VLOOKUP(A309,'liste écoles'!A:D,4,0)</f>
        <v>#N/A</v>
      </c>
      <c r="E309" s="21">
        <v>305</v>
      </c>
      <c r="F309" s="21"/>
      <c r="G309" s="21"/>
      <c r="H309" s="21"/>
      <c r="I309" s="21"/>
      <c r="J309" s="21"/>
      <c r="K309" s="21"/>
      <c r="L309" s="21"/>
      <c r="M309" s="21"/>
      <c r="N309" s="21"/>
      <c r="O309" s="22" t="str">
        <f t="shared" si="8"/>
        <v>/</v>
      </c>
      <c r="P309" s="21" t="e">
        <f>+VLOOKUP(O309,indices!C:G,3,0)</f>
        <v>#N/A</v>
      </c>
      <c r="Q309" s="26"/>
      <c r="R309" s="26"/>
      <c r="S309" s="26"/>
      <c r="T309" s="26">
        <f t="shared" si="9"/>
        <v>0</v>
      </c>
      <c r="U309" s="21"/>
      <c r="V309" s="21"/>
      <c r="W309" s="21"/>
      <c r="X309" s="29"/>
      <c r="Y309" s="29"/>
      <c r="Z309" s="21"/>
      <c r="AA309" s="21"/>
      <c r="AB309" s="21"/>
      <c r="AC309" s="21"/>
    </row>
    <row r="310" spans="1:29">
      <c r="A310" s="21"/>
      <c r="B310" s="21" t="e">
        <f>+VLOOKUP(A310,'liste écoles'!A:D,2,0)</f>
        <v>#N/A</v>
      </c>
      <c r="C310" s="21" t="e">
        <f>+VLOOKUP(A310,'liste écoles'!A:D,3,0)</f>
        <v>#N/A</v>
      </c>
      <c r="D310" s="21" t="e">
        <f>+VLOOKUP(A310,'liste écoles'!A:D,4,0)</f>
        <v>#N/A</v>
      </c>
      <c r="E310" s="21">
        <v>306</v>
      </c>
      <c r="F310" s="21"/>
      <c r="G310" s="21"/>
      <c r="H310" s="21"/>
      <c r="I310" s="21"/>
      <c r="J310" s="21"/>
      <c r="K310" s="21"/>
      <c r="L310" s="21"/>
      <c r="M310" s="21"/>
      <c r="N310" s="21"/>
      <c r="O310" s="22" t="str">
        <f t="shared" si="8"/>
        <v>/</v>
      </c>
      <c r="P310" s="21" t="e">
        <f>+VLOOKUP(O310,indices!C:G,3,0)</f>
        <v>#N/A</v>
      </c>
      <c r="Q310" s="26"/>
      <c r="R310" s="26"/>
      <c r="S310" s="26"/>
      <c r="T310" s="26">
        <f t="shared" si="9"/>
        <v>0</v>
      </c>
      <c r="U310" s="21"/>
      <c r="V310" s="21"/>
      <c r="W310" s="21"/>
      <c r="X310" s="29"/>
      <c r="Y310" s="29"/>
      <c r="Z310" s="21"/>
      <c r="AA310" s="21"/>
      <c r="AB310" s="21"/>
      <c r="AC310" s="21"/>
    </row>
    <row r="311" spans="1:29">
      <c r="A311" s="21"/>
      <c r="B311" s="21" t="e">
        <f>+VLOOKUP(A311,'liste écoles'!A:D,2,0)</f>
        <v>#N/A</v>
      </c>
      <c r="C311" s="21" t="e">
        <f>+VLOOKUP(A311,'liste écoles'!A:D,3,0)</f>
        <v>#N/A</v>
      </c>
      <c r="D311" s="21" t="e">
        <f>+VLOOKUP(A311,'liste écoles'!A:D,4,0)</f>
        <v>#N/A</v>
      </c>
      <c r="E311" s="21">
        <v>307</v>
      </c>
      <c r="F311" s="21"/>
      <c r="G311" s="21"/>
      <c r="H311" s="21"/>
      <c r="I311" s="21"/>
      <c r="J311" s="21"/>
      <c r="K311" s="21"/>
      <c r="L311" s="21"/>
      <c r="M311" s="21"/>
      <c r="N311" s="21"/>
      <c r="O311" s="22" t="str">
        <f t="shared" si="8"/>
        <v>/</v>
      </c>
      <c r="P311" s="21" t="e">
        <f>+VLOOKUP(O311,indices!C:G,3,0)</f>
        <v>#N/A</v>
      </c>
      <c r="Q311" s="26"/>
      <c r="R311" s="26"/>
      <c r="S311" s="26"/>
      <c r="T311" s="26">
        <f t="shared" si="9"/>
        <v>0</v>
      </c>
      <c r="U311" s="21"/>
      <c r="V311" s="21"/>
      <c r="W311" s="21"/>
      <c r="X311" s="29"/>
      <c r="Y311" s="29"/>
      <c r="Z311" s="21"/>
      <c r="AA311" s="21"/>
      <c r="AB311" s="21"/>
      <c r="AC311" s="21"/>
    </row>
    <row r="312" spans="1:29">
      <c r="A312" s="21"/>
      <c r="B312" s="21" t="e">
        <f>+VLOOKUP(A312,'liste écoles'!A:D,2,0)</f>
        <v>#N/A</v>
      </c>
      <c r="C312" s="21" t="e">
        <f>+VLOOKUP(A312,'liste écoles'!A:D,3,0)</f>
        <v>#N/A</v>
      </c>
      <c r="D312" s="21" t="e">
        <f>+VLOOKUP(A312,'liste écoles'!A:D,4,0)</f>
        <v>#N/A</v>
      </c>
      <c r="E312" s="21">
        <v>308</v>
      </c>
      <c r="F312" s="21"/>
      <c r="G312" s="21"/>
      <c r="H312" s="21"/>
      <c r="I312" s="21"/>
      <c r="J312" s="21"/>
      <c r="K312" s="21"/>
      <c r="L312" s="21"/>
      <c r="M312" s="21"/>
      <c r="N312" s="21"/>
      <c r="O312" s="22" t="str">
        <f t="shared" si="8"/>
        <v>/</v>
      </c>
      <c r="P312" s="21" t="e">
        <f>+VLOOKUP(O312,indices!C:G,3,0)</f>
        <v>#N/A</v>
      </c>
      <c r="Q312" s="26"/>
      <c r="R312" s="26"/>
      <c r="S312" s="26"/>
      <c r="T312" s="26">
        <f t="shared" si="9"/>
        <v>0</v>
      </c>
      <c r="U312" s="21"/>
      <c r="V312" s="21"/>
      <c r="W312" s="21"/>
      <c r="X312" s="29"/>
      <c r="Y312" s="29"/>
      <c r="Z312" s="21"/>
      <c r="AA312" s="21"/>
      <c r="AB312" s="21"/>
      <c r="AC312" s="21"/>
    </row>
    <row r="313" spans="1:29">
      <c r="A313" s="21"/>
      <c r="B313" s="21" t="e">
        <f>+VLOOKUP(A313,'liste écoles'!A:D,2,0)</f>
        <v>#N/A</v>
      </c>
      <c r="C313" s="21" t="e">
        <f>+VLOOKUP(A313,'liste écoles'!A:D,3,0)</f>
        <v>#N/A</v>
      </c>
      <c r="D313" s="21" t="e">
        <f>+VLOOKUP(A313,'liste écoles'!A:D,4,0)</f>
        <v>#N/A</v>
      </c>
      <c r="E313" s="21">
        <v>309</v>
      </c>
      <c r="F313" s="21"/>
      <c r="G313" s="21"/>
      <c r="H313" s="21"/>
      <c r="I313" s="21"/>
      <c r="J313" s="21"/>
      <c r="K313" s="21"/>
      <c r="L313" s="21"/>
      <c r="M313" s="21"/>
      <c r="N313" s="21"/>
      <c r="O313" s="22" t="str">
        <f t="shared" si="8"/>
        <v>/</v>
      </c>
      <c r="P313" s="21" t="e">
        <f>+VLOOKUP(O313,indices!C:G,3,0)</f>
        <v>#N/A</v>
      </c>
      <c r="Q313" s="26"/>
      <c r="R313" s="26"/>
      <c r="S313" s="26"/>
      <c r="T313" s="26">
        <f t="shared" si="9"/>
        <v>0</v>
      </c>
      <c r="U313" s="21"/>
      <c r="V313" s="21"/>
      <c r="W313" s="21"/>
      <c r="X313" s="29"/>
      <c r="Y313" s="29"/>
      <c r="Z313" s="21"/>
      <c r="AA313" s="21"/>
      <c r="AB313" s="21"/>
      <c r="AC313" s="21"/>
    </row>
    <row r="314" spans="1:29">
      <c r="A314" s="21"/>
      <c r="B314" s="21" t="e">
        <f>+VLOOKUP(A314,'liste écoles'!A:D,2,0)</f>
        <v>#N/A</v>
      </c>
      <c r="C314" s="21" t="e">
        <f>+VLOOKUP(A314,'liste écoles'!A:D,3,0)</f>
        <v>#N/A</v>
      </c>
      <c r="D314" s="21" t="e">
        <f>+VLOOKUP(A314,'liste écoles'!A:D,4,0)</f>
        <v>#N/A</v>
      </c>
      <c r="E314" s="21">
        <v>310</v>
      </c>
      <c r="F314" s="21"/>
      <c r="G314" s="21"/>
      <c r="H314" s="21"/>
      <c r="I314" s="21"/>
      <c r="J314" s="21"/>
      <c r="K314" s="21"/>
      <c r="L314" s="21"/>
      <c r="M314" s="21"/>
      <c r="N314" s="21"/>
      <c r="O314" s="22" t="str">
        <f t="shared" si="8"/>
        <v>/</v>
      </c>
      <c r="P314" s="21" t="e">
        <f>+VLOOKUP(O314,indices!C:G,3,0)</f>
        <v>#N/A</v>
      </c>
      <c r="Q314" s="26"/>
      <c r="R314" s="26"/>
      <c r="S314" s="26"/>
      <c r="T314" s="26">
        <f t="shared" si="9"/>
        <v>0</v>
      </c>
      <c r="U314" s="21"/>
      <c r="V314" s="21"/>
      <c r="W314" s="21"/>
      <c r="X314" s="29"/>
      <c r="Y314" s="29"/>
      <c r="Z314" s="21"/>
      <c r="AA314" s="21"/>
      <c r="AB314" s="21"/>
      <c r="AC314" s="21"/>
    </row>
    <row r="315" spans="1:29">
      <c r="A315" s="21"/>
      <c r="B315" s="21" t="e">
        <f>+VLOOKUP(A315,'liste écoles'!A:D,2,0)</f>
        <v>#N/A</v>
      </c>
      <c r="C315" s="21" t="e">
        <f>+VLOOKUP(A315,'liste écoles'!A:D,3,0)</f>
        <v>#N/A</v>
      </c>
      <c r="D315" s="21" t="e">
        <f>+VLOOKUP(A315,'liste écoles'!A:D,4,0)</f>
        <v>#N/A</v>
      </c>
      <c r="E315" s="21">
        <v>311</v>
      </c>
      <c r="F315" s="21"/>
      <c r="G315" s="21"/>
      <c r="H315" s="21"/>
      <c r="I315" s="21"/>
      <c r="J315" s="21"/>
      <c r="K315" s="21"/>
      <c r="L315" s="21"/>
      <c r="M315" s="21"/>
      <c r="N315" s="21"/>
      <c r="O315" s="22" t="str">
        <f t="shared" si="8"/>
        <v>/</v>
      </c>
      <c r="P315" s="21" t="e">
        <f>+VLOOKUP(O315,indices!C:G,3,0)</f>
        <v>#N/A</v>
      </c>
      <c r="Q315" s="26"/>
      <c r="R315" s="26"/>
      <c r="S315" s="26"/>
      <c r="T315" s="26">
        <f t="shared" si="9"/>
        <v>0</v>
      </c>
      <c r="U315" s="21"/>
      <c r="V315" s="21"/>
      <c r="W315" s="21"/>
      <c r="X315" s="29"/>
      <c r="Y315" s="29"/>
      <c r="Z315" s="21"/>
      <c r="AA315" s="21"/>
      <c r="AB315" s="21"/>
      <c r="AC315" s="21"/>
    </row>
    <row r="316" spans="1:29">
      <c r="A316" s="21"/>
      <c r="B316" s="21" t="e">
        <f>+VLOOKUP(A316,'liste écoles'!A:D,2,0)</f>
        <v>#N/A</v>
      </c>
      <c r="C316" s="21" t="e">
        <f>+VLOOKUP(A316,'liste écoles'!A:D,3,0)</f>
        <v>#N/A</v>
      </c>
      <c r="D316" s="21" t="e">
        <f>+VLOOKUP(A316,'liste écoles'!A:D,4,0)</f>
        <v>#N/A</v>
      </c>
      <c r="E316" s="21">
        <v>312</v>
      </c>
      <c r="F316" s="21"/>
      <c r="G316" s="21"/>
      <c r="H316" s="21"/>
      <c r="I316" s="21"/>
      <c r="J316" s="21"/>
      <c r="K316" s="21"/>
      <c r="L316" s="21"/>
      <c r="M316" s="21"/>
      <c r="N316" s="21"/>
      <c r="O316" s="22" t="str">
        <f t="shared" si="8"/>
        <v>/</v>
      </c>
      <c r="P316" s="21" t="e">
        <f>+VLOOKUP(O316,indices!C:G,3,0)</f>
        <v>#N/A</v>
      </c>
      <c r="Q316" s="26"/>
      <c r="R316" s="26"/>
      <c r="S316" s="26"/>
      <c r="T316" s="26">
        <f t="shared" si="9"/>
        <v>0</v>
      </c>
      <c r="U316" s="21"/>
      <c r="V316" s="21"/>
      <c r="W316" s="21"/>
      <c r="X316" s="29"/>
      <c r="Y316" s="29"/>
      <c r="Z316" s="21"/>
      <c r="AA316" s="21"/>
      <c r="AB316" s="21"/>
      <c r="AC316" s="21"/>
    </row>
    <row r="317" spans="1:29">
      <c r="A317" s="21"/>
      <c r="B317" s="21" t="e">
        <f>+VLOOKUP(A317,'liste écoles'!A:D,2,0)</f>
        <v>#N/A</v>
      </c>
      <c r="C317" s="21" t="e">
        <f>+VLOOKUP(A317,'liste écoles'!A:D,3,0)</f>
        <v>#N/A</v>
      </c>
      <c r="D317" s="21" t="e">
        <f>+VLOOKUP(A317,'liste écoles'!A:D,4,0)</f>
        <v>#N/A</v>
      </c>
      <c r="E317" s="21">
        <v>313</v>
      </c>
      <c r="F317" s="21"/>
      <c r="G317" s="21"/>
      <c r="H317" s="21"/>
      <c r="I317" s="21"/>
      <c r="J317" s="21"/>
      <c r="K317" s="21"/>
      <c r="L317" s="21"/>
      <c r="M317" s="21"/>
      <c r="N317" s="21"/>
      <c r="O317" s="22" t="str">
        <f t="shared" si="8"/>
        <v>/</v>
      </c>
      <c r="P317" s="21" t="e">
        <f>+VLOOKUP(O317,indices!C:G,3,0)</f>
        <v>#N/A</v>
      </c>
      <c r="Q317" s="26"/>
      <c r="R317" s="26"/>
      <c r="S317" s="26"/>
      <c r="T317" s="26">
        <f t="shared" si="9"/>
        <v>0</v>
      </c>
      <c r="U317" s="21"/>
      <c r="V317" s="21"/>
      <c r="W317" s="21"/>
      <c r="X317" s="29"/>
      <c r="Y317" s="29"/>
      <c r="Z317" s="21"/>
      <c r="AA317" s="21"/>
      <c r="AB317" s="21"/>
      <c r="AC317" s="21"/>
    </row>
    <row r="318" spans="1:29">
      <c r="A318" s="21"/>
      <c r="B318" s="21" t="e">
        <f>+VLOOKUP(A318,'liste écoles'!A:D,2,0)</f>
        <v>#N/A</v>
      </c>
      <c r="C318" s="21" t="e">
        <f>+VLOOKUP(A318,'liste écoles'!A:D,3,0)</f>
        <v>#N/A</v>
      </c>
      <c r="D318" s="21" t="e">
        <f>+VLOOKUP(A318,'liste écoles'!A:D,4,0)</f>
        <v>#N/A</v>
      </c>
      <c r="E318" s="21">
        <v>314</v>
      </c>
      <c r="F318" s="21"/>
      <c r="G318" s="21"/>
      <c r="H318" s="21"/>
      <c r="I318" s="21"/>
      <c r="J318" s="21"/>
      <c r="K318" s="21"/>
      <c r="L318" s="21"/>
      <c r="M318" s="21"/>
      <c r="N318" s="21"/>
      <c r="O318" s="22" t="str">
        <f t="shared" si="8"/>
        <v>/</v>
      </c>
      <c r="P318" s="21" t="e">
        <f>+VLOOKUP(O318,indices!C:G,3,0)</f>
        <v>#N/A</v>
      </c>
      <c r="Q318" s="26"/>
      <c r="R318" s="26"/>
      <c r="S318" s="26"/>
      <c r="T318" s="26">
        <f t="shared" si="9"/>
        <v>0</v>
      </c>
      <c r="U318" s="21"/>
      <c r="V318" s="21"/>
      <c r="W318" s="21"/>
      <c r="X318" s="29"/>
      <c r="Y318" s="29"/>
      <c r="Z318" s="21"/>
      <c r="AA318" s="21"/>
      <c r="AB318" s="21"/>
      <c r="AC318" s="21"/>
    </row>
    <row r="319" spans="1:29">
      <c r="A319" s="21"/>
      <c r="B319" s="21" t="e">
        <f>+VLOOKUP(A319,'liste écoles'!A:D,2,0)</f>
        <v>#N/A</v>
      </c>
      <c r="C319" s="21" t="e">
        <f>+VLOOKUP(A319,'liste écoles'!A:D,3,0)</f>
        <v>#N/A</v>
      </c>
      <c r="D319" s="21" t="e">
        <f>+VLOOKUP(A319,'liste écoles'!A:D,4,0)</f>
        <v>#N/A</v>
      </c>
      <c r="E319" s="21">
        <v>315</v>
      </c>
      <c r="F319" s="21"/>
      <c r="G319" s="21"/>
      <c r="H319" s="21"/>
      <c r="I319" s="21"/>
      <c r="J319" s="21"/>
      <c r="K319" s="21"/>
      <c r="L319" s="21"/>
      <c r="M319" s="21"/>
      <c r="N319" s="21"/>
      <c r="O319" s="22" t="str">
        <f t="shared" si="8"/>
        <v>/</v>
      </c>
      <c r="P319" s="21" t="e">
        <f>+VLOOKUP(O319,indices!C:G,3,0)</f>
        <v>#N/A</v>
      </c>
      <c r="Q319" s="26"/>
      <c r="R319" s="26"/>
      <c r="S319" s="26"/>
      <c r="T319" s="26">
        <f t="shared" si="9"/>
        <v>0</v>
      </c>
      <c r="U319" s="21"/>
      <c r="V319" s="21"/>
      <c r="W319" s="21"/>
      <c r="X319" s="29"/>
      <c r="Y319" s="29"/>
      <c r="Z319" s="21"/>
      <c r="AA319" s="21"/>
      <c r="AB319" s="21"/>
      <c r="AC319" s="21"/>
    </row>
    <row r="320" spans="1:29">
      <c r="A320" s="21"/>
      <c r="B320" s="21" t="e">
        <f>+VLOOKUP(A320,'liste écoles'!A:D,2,0)</f>
        <v>#N/A</v>
      </c>
      <c r="C320" s="21" t="e">
        <f>+VLOOKUP(A320,'liste écoles'!A:D,3,0)</f>
        <v>#N/A</v>
      </c>
      <c r="D320" s="21" t="e">
        <f>+VLOOKUP(A320,'liste écoles'!A:D,4,0)</f>
        <v>#N/A</v>
      </c>
      <c r="E320" s="21">
        <v>316</v>
      </c>
      <c r="F320" s="21"/>
      <c r="G320" s="21"/>
      <c r="H320" s="21"/>
      <c r="I320" s="21"/>
      <c r="J320" s="21"/>
      <c r="K320" s="21"/>
      <c r="L320" s="21"/>
      <c r="M320" s="21"/>
      <c r="N320" s="21"/>
      <c r="O320" s="22" t="str">
        <f t="shared" si="8"/>
        <v>/</v>
      </c>
      <c r="P320" s="21" t="e">
        <f>+VLOOKUP(O320,indices!C:G,3,0)</f>
        <v>#N/A</v>
      </c>
      <c r="Q320" s="26"/>
      <c r="R320" s="26"/>
      <c r="S320" s="26"/>
      <c r="T320" s="26">
        <f t="shared" si="9"/>
        <v>0</v>
      </c>
      <c r="U320" s="21"/>
      <c r="V320" s="21"/>
      <c r="W320" s="21"/>
      <c r="X320" s="29"/>
      <c r="Y320" s="29"/>
      <c r="Z320" s="21"/>
      <c r="AA320" s="21"/>
      <c r="AB320" s="21"/>
      <c r="AC320" s="21"/>
    </row>
    <row r="321" spans="1:29">
      <c r="A321" s="21"/>
      <c r="B321" s="21" t="e">
        <f>+VLOOKUP(A321,'liste écoles'!A:D,2,0)</f>
        <v>#N/A</v>
      </c>
      <c r="C321" s="21" t="e">
        <f>+VLOOKUP(A321,'liste écoles'!A:D,3,0)</f>
        <v>#N/A</v>
      </c>
      <c r="D321" s="21" t="e">
        <f>+VLOOKUP(A321,'liste écoles'!A:D,4,0)</f>
        <v>#N/A</v>
      </c>
      <c r="E321" s="21">
        <v>317</v>
      </c>
      <c r="F321" s="21"/>
      <c r="G321" s="21"/>
      <c r="H321" s="21"/>
      <c r="I321" s="21"/>
      <c r="J321" s="21"/>
      <c r="K321" s="21"/>
      <c r="L321" s="21"/>
      <c r="M321" s="21"/>
      <c r="N321" s="21"/>
      <c r="O321" s="22" t="str">
        <f t="shared" si="8"/>
        <v>/</v>
      </c>
      <c r="P321" s="21" t="e">
        <f>+VLOOKUP(O321,indices!C:G,3,0)</f>
        <v>#N/A</v>
      </c>
      <c r="Q321" s="26"/>
      <c r="R321" s="26"/>
      <c r="S321" s="26"/>
      <c r="T321" s="26">
        <f t="shared" si="9"/>
        <v>0</v>
      </c>
      <c r="U321" s="21"/>
      <c r="V321" s="21"/>
      <c r="W321" s="21"/>
      <c r="X321" s="29"/>
      <c r="Y321" s="29"/>
      <c r="Z321" s="21"/>
      <c r="AA321" s="21"/>
      <c r="AB321" s="21"/>
      <c r="AC321" s="21"/>
    </row>
    <row r="322" spans="1:29">
      <c r="A322" s="21"/>
      <c r="B322" s="21" t="e">
        <f>+VLOOKUP(A322,'liste écoles'!A:D,2,0)</f>
        <v>#N/A</v>
      </c>
      <c r="C322" s="21" t="e">
        <f>+VLOOKUP(A322,'liste écoles'!A:D,3,0)</f>
        <v>#N/A</v>
      </c>
      <c r="D322" s="21" t="e">
        <f>+VLOOKUP(A322,'liste écoles'!A:D,4,0)</f>
        <v>#N/A</v>
      </c>
      <c r="E322" s="21">
        <v>318</v>
      </c>
      <c r="F322" s="21"/>
      <c r="G322" s="21"/>
      <c r="H322" s="21"/>
      <c r="I322" s="21"/>
      <c r="J322" s="21"/>
      <c r="K322" s="21"/>
      <c r="L322" s="21"/>
      <c r="M322" s="21"/>
      <c r="N322" s="21"/>
      <c r="O322" s="22" t="str">
        <f t="shared" si="8"/>
        <v>/</v>
      </c>
      <c r="P322" s="21" t="e">
        <f>+VLOOKUP(O322,indices!C:G,3,0)</f>
        <v>#N/A</v>
      </c>
      <c r="Q322" s="26"/>
      <c r="R322" s="26"/>
      <c r="S322" s="26"/>
      <c r="T322" s="26">
        <f t="shared" si="9"/>
        <v>0</v>
      </c>
      <c r="U322" s="21"/>
      <c r="V322" s="21"/>
      <c r="W322" s="21"/>
      <c r="X322" s="29"/>
      <c r="Y322" s="29"/>
      <c r="Z322" s="21"/>
      <c r="AA322" s="21"/>
      <c r="AB322" s="21"/>
      <c r="AC322" s="21"/>
    </row>
    <row r="323" spans="1:29">
      <c r="A323" s="21"/>
      <c r="B323" s="21" t="e">
        <f>+VLOOKUP(A323,'liste écoles'!A:D,2,0)</f>
        <v>#N/A</v>
      </c>
      <c r="C323" s="21" t="e">
        <f>+VLOOKUP(A323,'liste écoles'!A:D,3,0)</f>
        <v>#N/A</v>
      </c>
      <c r="D323" s="21" t="e">
        <f>+VLOOKUP(A323,'liste écoles'!A:D,4,0)</f>
        <v>#N/A</v>
      </c>
      <c r="E323" s="21">
        <v>319</v>
      </c>
      <c r="F323" s="21"/>
      <c r="G323" s="21"/>
      <c r="H323" s="21"/>
      <c r="I323" s="21"/>
      <c r="J323" s="21"/>
      <c r="K323" s="21"/>
      <c r="L323" s="21"/>
      <c r="M323" s="21"/>
      <c r="N323" s="21"/>
      <c r="O323" s="22" t="str">
        <f t="shared" si="8"/>
        <v>/</v>
      </c>
      <c r="P323" s="21" t="e">
        <f>+VLOOKUP(O323,indices!C:G,3,0)</f>
        <v>#N/A</v>
      </c>
      <c r="Q323" s="26"/>
      <c r="R323" s="26"/>
      <c r="S323" s="26"/>
      <c r="T323" s="26">
        <f t="shared" si="9"/>
        <v>0</v>
      </c>
      <c r="U323" s="21"/>
      <c r="V323" s="21"/>
      <c r="W323" s="21"/>
      <c r="X323" s="29"/>
      <c r="Y323" s="29"/>
      <c r="Z323" s="21"/>
      <c r="AA323" s="21"/>
      <c r="AB323" s="21"/>
      <c r="AC323" s="21"/>
    </row>
    <row r="324" spans="1:29">
      <c r="A324" s="21"/>
      <c r="B324" s="21" t="e">
        <f>+VLOOKUP(A324,'liste écoles'!A:D,2,0)</f>
        <v>#N/A</v>
      </c>
      <c r="C324" s="21" t="e">
        <f>+VLOOKUP(A324,'liste écoles'!A:D,3,0)</f>
        <v>#N/A</v>
      </c>
      <c r="D324" s="21" t="e">
        <f>+VLOOKUP(A324,'liste écoles'!A:D,4,0)</f>
        <v>#N/A</v>
      </c>
      <c r="E324" s="21">
        <v>320</v>
      </c>
      <c r="F324" s="21"/>
      <c r="G324" s="21"/>
      <c r="H324" s="21"/>
      <c r="I324" s="21"/>
      <c r="J324" s="21"/>
      <c r="K324" s="21"/>
      <c r="L324" s="21"/>
      <c r="M324" s="21"/>
      <c r="N324" s="21"/>
      <c r="O324" s="22" t="str">
        <f t="shared" si="8"/>
        <v>/</v>
      </c>
      <c r="P324" s="21" t="e">
        <f>+VLOOKUP(O324,indices!C:G,3,0)</f>
        <v>#N/A</v>
      </c>
      <c r="Q324" s="26"/>
      <c r="R324" s="26"/>
      <c r="S324" s="26"/>
      <c r="T324" s="26">
        <f t="shared" si="9"/>
        <v>0</v>
      </c>
      <c r="U324" s="21"/>
      <c r="V324" s="21"/>
      <c r="W324" s="21"/>
      <c r="X324" s="29"/>
      <c r="Y324" s="29"/>
      <c r="Z324" s="21"/>
      <c r="AA324" s="21"/>
      <c r="AB324" s="21"/>
      <c r="AC324" s="21"/>
    </row>
    <row r="325" spans="1:29">
      <c r="A325" s="21"/>
      <c r="B325" s="21" t="e">
        <f>+VLOOKUP(A325,'liste écoles'!A:D,2,0)</f>
        <v>#N/A</v>
      </c>
      <c r="C325" s="21" t="e">
        <f>+VLOOKUP(A325,'liste écoles'!A:D,3,0)</f>
        <v>#N/A</v>
      </c>
      <c r="D325" s="21" t="e">
        <f>+VLOOKUP(A325,'liste écoles'!A:D,4,0)</f>
        <v>#N/A</v>
      </c>
      <c r="E325" s="21">
        <v>321</v>
      </c>
      <c r="F325" s="21"/>
      <c r="G325" s="21"/>
      <c r="H325" s="21"/>
      <c r="I325" s="21"/>
      <c r="J325" s="21"/>
      <c r="K325" s="21"/>
      <c r="L325" s="21"/>
      <c r="M325" s="21"/>
      <c r="N325" s="21"/>
      <c r="O325" s="22" t="str">
        <f t="shared" ref="O325:O388" si="10">+CONCATENATE(K325,"/",M325)</f>
        <v>/</v>
      </c>
      <c r="P325" s="21" t="e">
        <f>+VLOOKUP(O325,indices!C:G,3,0)</f>
        <v>#N/A</v>
      </c>
      <c r="Q325" s="26"/>
      <c r="R325" s="26"/>
      <c r="S325" s="26"/>
      <c r="T325" s="26">
        <f t="shared" si="9"/>
        <v>0</v>
      </c>
      <c r="U325" s="21"/>
      <c r="V325" s="21"/>
      <c r="W325" s="21"/>
      <c r="X325" s="29"/>
      <c r="Y325" s="29"/>
      <c r="Z325" s="21"/>
      <c r="AA325" s="21"/>
      <c r="AB325" s="21"/>
      <c r="AC325" s="21"/>
    </row>
    <row r="326" spans="1:29">
      <c r="A326" s="21"/>
      <c r="B326" s="21" t="e">
        <f>+VLOOKUP(A326,'liste écoles'!A:D,2,0)</f>
        <v>#N/A</v>
      </c>
      <c r="C326" s="21" t="e">
        <f>+VLOOKUP(A326,'liste écoles'!A:D,3,0)</f>
        <v>#N/A</v>
      </c>
      <c r="D326" s="21" t="e">
        <f>+VLOOKUP(A326,'liste écoles'!A:D,4,0)</f>
        <v>#N/A</v>
      </c>
      <c r="E326" s="21">
        <v>322</v>
      </c>
      <c r="F326" s="21"/>
      <c r="G326" s="21"/>
      <c r="H326" s="21"/>
      <c r="I326" s="21"/>
      <c r="J326" s="21"/>
      <c r="K326" s="21"/>
      <c r="L326" s="21"/>
      <c r="M326" s="21"/>
      <c r="N326" s="21"/>
      <c r="O326" s="22" t="str">
        <f t="shared" si="10"/>
        <v>/</v>
      </c>
      <c r="P326" s="21" t="e">
        <f>+VLOOKUP(O326,indices!C:G,3,0)</f>
        <v>#N/A</v>
      </c>
      <c r="Q326" s="26"/>
      <c r="R326" s="26"/>
      <c r="S326" s="26"/>
      <c r="T326" s="26">
        <f t="shared" ref="T326:T389" si="11">+SUM(Q326:S326)</f>
        <v>0</v>
      </c>
      <c r="U326" s="21"/>
      <c r="V326" s="21"/>
      <c r="W326" s="21"/>
      <c r="X326" s="29"/>
      <c r="Y326" s="29"/>
      <c r="Z326" s="21"/>
      <c r="AA326" s="21"/>
      <c r="AB326" s="21"/>
      <c r="AC326" s="21"/>
    </row>
    <row r="327" spans="1:29">
      <c r="A327" s="21"/>
      <c r="B327" s="21" t="e">
        <f>+VLOOKUP(A327,'liste écoles'!A:D,2,0)</f>
        <v>#N/A</v>
      </c>
      <c r="C327" s="21" t="e">
        <f>+VLOOKUP(A327,'liste écoles'!A:D,3,0)</f>
        <v>#N/A</v>
      </c>
      <c r="D327" s="21" t="e">
        <f>+VLOOKUP(A327,'liste écoles'!A:D,4,0)</f>
        <v>#N/A</v>
      </c>
      <c r="E327" s="21">
        <v>323</v>
      </c>
      <c r="F327" s="21"/>
      <c r="G327" s="21"/>
      <c r="H327" s="21"/>
      <c r="I327" s="21"/>
      <c r="J327" s="21"/>
      <c r="K327" s="21"/>
      <c r="L327" s="21"/>
      <c r="M327" s="21"/>
      <c r="N327" s="21"/>
      <c r="O327" s="22" t="str">
        <f t="shared" si="10"/>
        <v>/</v>
      </c>
      <c r="P327" s="21" t="e">
        <f>+VLOOKUP(O327,indices!C:G,3,0)</f>
        <v>#N/A</v>
      </c>
      <c r="Q327" s="26"/>
      <c r="R327" s="26"/>
      <c r="S327" s="26"/>
      <c r="T327" s="26">
        <f t="shared" si="11"/>
        <v>0</v>
      </c>
      <c r="U327" s="21"/>
      <c r="V327" s="21"/>
      <c r="W327" s="21"/>
      <c r="X327" s="29"/>
      <c r="Y327" s="29"/>
      <c r="Z327" s="21"/>
      <c r="AA327" s="21"/>
      <c r="AB327" s="21"/>
      <c r="AC327" s="21"/>
    </row>
    <row r="328" spans="1:29">
      <c r="A328" s="21"/>
      <c r="B328" s="21" t="e">
        <f>+VLOOKUP(A328,'liste écoles'!A:D,2,0)</f>
        <v>#N/A</v>
      </c>
      <c r="C328" s="21" t="e">
        <f>+VLOOKUP(A328,'liste écoles'!A:D,3,0)</f>
        <v>#N/A</v>
      </c>
      <c r="D328" s="21" t="e">
        <f>+VLOOKUP(A328,'liste écoles'!A:D,4,0)</f>
        <v>#N/A</v>
      </c>
      <c r="E328" s="21">
        <v>324</v>
      </c>
      <c r="F328" s="21"/>
      <c r="G328" s="21"/>
      <c r="H328" s="21"/>
      <c r="I328" s="21"/>
      <c r="J328" s="21"/>
      <c r="K328" s="21"/>
      <c r="L328" s="21"/>
      <c r="M328" s="21"/>
      <c r="N328" s="21"/>
      <c r="O328" s="22" t="str">
        <f t="shared" si="10"/>
        <v>/</v>
      </c>
      <c r="P328" s="21" t="e">
        <f>+VLOOKUP(O328,indices!C:G,3,0)</f>
        <v>#N/A</v>
      </c>
      <c r="Q328" s="26"/>
      <c r="R328" s="26"/>
      <c r="S328" s="26"/>
      <c r="T328" s="26">
        <f t="shared" si="11"/>
        <v>0</v>
      </c>
      <c r="U328" s="21"/>
      <c r="V328" s="21"/>
      <c r="W328" s="21"/>
      <c r="X328" s="29"/>
      <c r="Y328" s="29"/>
      <c r="Z328" s="21"/>
      <c r="AA328" s="21"/>
      <c r="AB328" s="21"/>
      <c r="AC328" s="21"/>
    </row>
    <row r="329" spans="1:29">
      <c r="A329" s="21"/>
      <c r="B329" s="21" t="e">
        <f>+VLOOKUP(A329,'liste écoles'!A:D,2,0)</f>
        <v>#N/A</v>
      </c>
      <c r="C329" s="21" t="e">
        <f>+VLOOKUP(A329,'liste écoles'!A:D,3,0)</f>
        <v>#N/A</v>
      </c>
      <c r="D329" s="21" t="e">
        <f>+VLOOKUP(A329,'liste écoles'!A:D,4,0)</f>
        <v>#N/A</v>
      </c>
      <c r="E329" s="21">
        <v>325</v>
      </c>
      <c r="F329" s="21"/>
      <c r="G329" s="21"/>
      <c r="H329" s="21"/>
      <c r="I329" s="21"/>
      <c r="J329" s="21"/>
      <c r="K329" s="21"/>
      <c r="L329" s="21"/>
      <c r="M329" s="21"/>
      <c r="N329" s="21"/>
      <c r="O329" s="22" t="str">
        <f t="shared" si="10"/>
        <v>/</v>
      </c>
      <c r="P329" s="21" t="e">
        <f>+VLOOKUP(O329,indices!C:G,3,0)</f>
        <v>#N/A</v>
      </c>
      <c r="Q329" s="26"/>
      <c r="R329" s="26"/>
      <c r="S329" s="26"/>
      <c r="T329" s="26">
        <f t="shared" si="11"/>
        <v>0</v>
      </c>
      <c r="U329" s="21"/>
      <c r="V329" s="21"/>
      <c r="W329" s="21"/>
      <c r="X329" s="29"/>
      <c r="Y329" s="29"/>
      <c r="Z329" s="21"/>
      <c r="AA329" s="21"/>
      <c r="AB329" s="21"/>
      <c r="AC329" s="21"/>
    </row>
    <row r="330" spans="1:29">
      <c r="A330" s="21"/>
      <c r="B330" s="21" t="e">
        <f>+VLOOKUP(A330,'liste écoles'!A:D,2,0)</f>
        <v>#N/A</v>
      </c>
      <c r="C330" s="21" t="e">
        <f>+VLOOKUP(A330,'liste écoles'!A:D,3,0)</f>
        <v>#N/A</v>
      </c>
      <c r="D330" s="21" t="e">
        <f>+VLOOKUP(A330,'liste écoles'!A:D,4,0)</f>
        <v>#N/A</v>
      </c>
      <c r="E330" s="21">
        <v>326</v>
      </c>
      <c r="F330" s="21"/>
      <c r="G330" s="21"/>
      <c r="H330" s="21"/>
      <c r="I330" s="21"/>
      <c r="J330" s="21"/>
      <c r="K330" s="21"/>
      <c r="L330" s="21"/>
      <c r="M330" s="21"/>
      <c r="N330" s="21"/>
      <c r="O330" s="22" t="str">
        <f t="shared" si="10"/>
        <v>/</v>
      </c>
      <c r="P330" s="21" t="e">
        <f>+VLOOKUP(O330,indices!C:G,3,0)</f>
        <v>#N/A</v>
      </c>
      <c r="Q330" s="26"/>
      <c r="R330" s="26"/>
      <c r="S330" s="26"/>
      <c r="T330" s="26">
        <f t="shared" si="11"/>
        <v>0</v>
      </c>
      <c r="U330" s="21"/>
      <c r="V330" s="21"/>
      <c r="W330" s="21"/>
      <c r="X330" s="29"/>
      <c r="Y330" s="29"/>
      <c r="Z330" s="21"/>
      <c r="AA330" s="21"/>
      <c r="AB330" s="21"/>
      <c r="AC330" s="21"/>
    </row>
    <row r="331" spans="1:29">
      <c r="A331" s="21"/>
      <c r="B331" s="21" t="e">
        <f>+VLOOKUP(A331,'liste écoles'!A:D,2,0)</f>
        <v>#N/A</v>
      </c>
      <c r="C331" s="21" t="e">
        <f>+VLOOKUP(A331,'liste écoles'!A:D,3,0)</f>
        <v>#N/A</v>
      </c>
      <c r="D331" s="21" t="e">
        <f>+VLOOKUP(A331,'liste écoles'!A:D,4,0)</f>
        <v>#N/A</v>
      </c>
      <c r="E331" s="21">
        <v>327</v>
      </c>
      <c r="F331" s="21"/>
      <c r="G331" s="21"/>
      <c r="H331" s="21"/>
      <c r="I331" s="21"/>
      <c r="J331" s="21"/>
      <c r="K331" s="21"/>
      <c r="L331" s="21"/>
      <c r="M331" s="21"/>
      <c r="N331" s="21"/>
      <c r="O331" s="22" t="str">
        <f t="shared" si="10"/>
        <v>/</v>
      </c>
      <c r="P331" s="21" t="e">
        <f>+VLOOKUP(O331,indices!C:G,3,0)</f>
        <v>#N/A</v>
      </c>
      <c r="Q331" s="26"/>
      <c r="R331" s="26"/>
      <c r="S331" s="26"/>
      <c r="T331" s="26">
        <f t="shared" si="11"/>
        <v>0</v>
      </c>
      <c r="U331" s="21"/>
      <c r="V331" s="21"/>
      <c r="W331" s="21"/>
      <c r="X331" s="29"/>
      <c r="Y331" s="29"/>
      <c r="Z331" s="21"/>
      <c r="AA331" s="21"/>
      <c r="AB331" s="21"/>
      <c r="AC331" s="21"/>
    </row>
    <row r="332" spans="1:29">
      <c r="A332" s="21"/>
      <c r="B332" s="21" t="e">
        <f>+VLOOKUP(A332,'liste écoles'!A:D,2,0)</f>
        <v>#N/A</v>
      </c>
      <c r="C332" s="21" t="e">
        <f>+VLOOKUP(A332,'liste écoles'!A:D,3,0)</f>
        <v>#N/A</v>
      </c>
      <c r="D332" s="21" t="e">
        <f>+VLOOKUP(A332,'liste écoles'!A:D,4,0)</f>
        <v>#N/A</v>
      </c>
      <c r="E332" s="21">
        <v>328</v>
      </c>
      <c r="F332" s="21"/>
      <c r="G332" s="21"/>
      <c r="H332" s="21"/>
      <c r="I332" s="21"/>
      <c r="J332" s="21"/>
      <c r="K332" s="21"/>
      <c r="L332" s="21"/>
      <c r="M332" s="21"/>
      <c r="N332" s="21"/>
      <c r="O332" s="22" t="str">
        <f t="shared" si="10"/>
        <v>/</v>
      </c>
      <c r="P332" s="21" t="e">
        <f>+VLOOKUP(O332,indices!C:G,3,0)</f>
        <v>#N/A</v>
      </c>
      <c r="Q332" s="26"/>
      <c r="R332" s="26"/>
      <c r="S332" s="26"/>
      <c r="T332" s="26">
        <f t="shared" si="11"/>
        <v>0</v>
      </c>
      <c r="U332" s="21"/>
      <c r="V332" s="21"/>
      <c r="W332" s="21"/>
      <c r="X332" s="29"/>
      <c r="Y332" s="29"/>
      <c r="Z332" s="21"/>
      <c r="AA332" s="21"/>
      <c r="AB332" s="21"/>
      <c r="AC332" s="21"/>
    </row>
    <row r="333" spans="1:29">
      <c r="A333" s="21"/>
      <c r="B333" s="21" t="e">
        <f>+VLOOKUP(A333,'liste écoles'!A:D,2,0)</f>
        <v>#N/A</v>
      </c>
      <c r="C333" s="21" t="e">
        <f>+VLOOKUP(A333,'liste écoles'!A:D,3,0)</f>
        <v>#N/A</v>
      </c>
      <c r="D333" s="21" t="e">
        <f>+VLOOKUP(A333,'liste écoles'!A:D,4,0)</f>
        <v>#N/A</v>
      </c>
      <c r="E333" s="21">
        <v>329</v>
      </c>
      <c r="F333" s="21"/>
      <c r="G333" s="21"/>
      <c r="H333" s="21"/>
      <c r="I333" s="21"/>
      <c r="J333" s="21"/>
      <c r="K333" s="21"/>
      <c r="L333" s="21"/>
      <c r="M333" s="21"/>
      <c r="N333" s="21"/>
      <c r="O333" s="22" t="str">
        <f t="shared" si="10"/>
        <v>/</v>
      </c>
      <c r="P333" s="21" t="e">
        <f>+VLOOKUP(O333,indices!C:G,3,0)</f>
        <v>#N/A</v>
      </c>
      <c r="Q333" s="26"/>
      <c r="R333" s="26"/>
      <c r="S333" s="26"/>
      <c r="T333" s="26">
        <f t="shared" si="11"/>
        <v>0</v>
      </c>
      <c r="U333" s="21"/>
      <c r="V333" s="21"/>
      <c r="W333" s="21"/>
      <c r="X333" s="29"/>
      <c r="Y333" s="29"/>
      <c r="Z333" s="21"/>
      <c r="AA333" s="21"/>
      <c r="AB333" s="21"/>
      <c r="AC333" s="21"/>
    </row>
    <row r="334" spans="1:29">
      <c r="A334" s="21"/>
      <c r="B334" s="21" t="e">
        <f>+VLOOKUP(A334,'liste écoles'!A:D,2,0)</f>
        <v>#N/A</v>
      </c>
      <c r="C334" s="21" t="e">
        <f>+VLOOKUP(A334,'liste écoles'!A:D,3,0)</f>
        <v>#N/A</v>
      </c>
      <c r="D334" s="21" t="e">
        <f>+VLOOKUP(A334,'liste écoles'!A:D,4,0)</f>
        <v>#N/A</v>
      </c>
      <c r="E334" s="21">
        <v>330</v>
      </c>
      <c r="F334" s="21"/>
      <c r="G334" s="21"/>
      <c r="H334" s="21"/>
      <c r="I334" s="21"/>
      <c r="J334" s="21"/>
      <c r="K334" s="21"/>
      <c r="L334" s="21"/>
      <c r="M334" s="21"/>
      <c r="N334" s="21"/>
      <c r="O334" s="22" t="str">
        <f t="shared" si="10"/>
        <v>/</v>
      </c>
      <c r="P334" s="21" t="e">
        <f>+VLOOKUP(O334,indices!C:G,3,0)</f>
        <v>#N/A</v>
      </c>
      <c r="Q334" s="26"/>
      <c r="R334" s="26"/>
      <c r="S334" s="26"/>
      <c r="T334" s="26">
        <f t="shared" si="11"/>
        <v>0</v>
      </c>
      <c r="U334" s="21"/>
      <c r="V334" s="21"/>
      <c r="W334" s="21"/>
      <c r="X334" s="29"/>
      <c r="Y334" s="29"/>
      <c r="Z334" s="21"/>
      <c r="AA334" s="21"/>
      <c r="AB334" s="21"/>
      <c r="AC334" s="21"/>
    </row>
    <row r="335" spans="1:29">
      <c r="A335" s="21"/>
      <c r="B335" s="21" t="e">
        <f>+VLOOKUP(A335,'liste écoles'!A:D,2,0)</f>
        <v>#N/A</v>
      </c>
      <c r="C335" s="21" t="e">
        <f>+VLOOKUP(A335,'liste écoles'!A:D,3,0)</f>
        <v>#N/A</v>
      </c>
      <c r="D335" s="21" t="e">
        <f>+VLOOKUP(A335,'liste écoles'!A:D,4,0)</f>
        <v>#N/A</v>
      </c>
      <c r="E335" s="21">
        <v>331</v>
      </c>
      <c r="F335" s="21"/>
      <c r="G335" s="21"/>
      <c r="H335" s="21"/>
      <c r="I335" s="21"/>
      <c r="J335" s="21"/>
      <c r="K335" s="21"/>
      <c r="L335" s="21"/>
      <c r="M335" s="21"/>
      <c r="N335" s="21"/>
      <c r="O335" s="22" t="str">
        <f t="shared" si="10"/>
        <v>/</v>
      </c>
      <c r="P335" s="21" t="e">
        <f>+VLOOKUP(O335,indices!C:G,3,0)</f>
        <v>#N/A</v>
      </c>
      <c r="Q335" s="26"/>
      <c r="R335" s="26"/>
      <c r="S335" s="26"/>
      <c r="T335" s="26">
        <f t="shared" si="11"/>
        <v>0</v>
      </c>
      <c r="U335" s="21"/>
      <c r="V335" s="21"/>
      <c r="W335" s="21"/>
      <c r="X335" s="29"/>
      <c r="Y335" s="29"/>
      <c r="Z335" s="21"/>
      <c r="AA335" s="21"/>
      <c r="AB335" s="21"/>
      <c r="AC335" s="21"/>
    </row>
    <row r="336" spans="1:29">
      <c r="A336" s="21"/>
      <c r="B336" s="21" t="e">
        <f>+VLOOKUP(A336,'liste écoles'!A:D,2,0)</f>
        <v>#N/A</v>
      </c>
      <c r="C336" s="21" t="e">
        <f>+VLOOKUP(A336,'liste écoles'!A:D,3,0)</f>
        <v>#N/A</v>
      </c>
      <c r="D336" s="21" t="e">
        <f>+VLOOKUP(A336,'liste écoles'!A:D,4,0)</f>
        <v>#N/A</v>
      </c>
      <c r="E336" s="21">
        <v>332</v>
      </c>
      <c r="F336" s="21"/>
      <c r="G336" s="21"/>
      <c r="H336" s="21"/>
      <c r="I336" s="21"/>
      <c r="J336" s="21"/>
      <c r="K336" s="21"/>
      <c r="L336" s="21"/>
      <c r="M336" s="21"/>
      <c r="N336" s="21"/>
      <c r="O336" s="22" t="str">
        <f t="shared" si="10"/>
        <v>/</v>
      </c>
      <c r="P336" s="21" t="e">
        <f>+VLOOKUP(O336,indices!C:G,3,0)</f>
        <v>#N/A</v>
      </c>
      <c r="Q336" s="26"/>
      <c r="R336" s="26"/>
      <c r="S336" s="26"/>
      <c r="T336" s="26">
        <f t="shared" si="11"/>
        <v>0</v>
      </c>
      <c r="U336" s="21"/>
      <c r="V336" s="21"/>
      <c r="W336" s="21"/>
      <c r="X336" s="29"/>
      <c r="Y336" s="29"/>
      <c r="Z336" s="21"/>
      <c r="AA336" s="21"/>
      <c r="AB336" s="21"/>
      <c r="AC336" s="21"/>
    </row>
    <row r="337" spans="1:29">
      <c r="A337" s="21"/>
      <c r="B337" s="21" t="e">
        <f>+VLOOKUP(A337,'liste écoles'!A:D,2,0)</f>
        <v>#N/A</v>
      </c>
      <c r="C337" s="21" t="e">
        <f>+VLOOKUP(A337,'liste écoles'!A:D,3,0)</f>
        <v>#N/A</v>
      </c>
      <c r="D337" s="21" t="e">
        <f>+VLOOKUP(A337,'liste écoles'!A:D,4,0)</f>
        <v>#N/A</v>
      </c>
      <c r="E337" s="21">
        <v>333</v>
      </c>
      <c r="F337" s="21"/>
      <c r="G337" s="21"/>
      <c r="H337" s="21"/>
      <c r="I337" s="21"/>
      <c r="J337" s="21"/>
      <c r="K337" s="21"/>
      <c r="L337" s="21"/>
      <c r="M337" s="21"/>
      <c r="N337" s="21"/>
      <c r="O337" s="22" t="str">
        <f t="shared" si="10"/>
        <v>/</v>
      </c>
      <c r="P337" s="21" t="e">
        <f>+VLOOKUP(O337,indices!C:G,3,0)</f>
        <v>#N/A</v>
      </c>
      <c r="Q337" s="26"/>
      <c r="R337" s="26"/>
      <c r="S337" s="26"/>
      <c r="T337" s="26">
        <f t="shared" si="11"/>
        <v>0</v>
      </c>
      <c r="U337" s="21"/>
      <c r="V337" s="21"/>
      <c r="W337" s="21"/>
      <c r="X337" s="29"/>
      <c r="Y337" s="29"/>
      <c r="Z337" s="21"/>
      <c r="AA337" s="21"/>
      <c r="AB337" s="21"/>
      <c r="AC337" s="21"/>
    </row>
    <row r="338" spans="1:29">
      <c r="A338" s="21"/>
      <c r="B338" s="21" t="e">
        <f>+VLOOKUP(A338,'liste écoles'!A:D,2,0)</f>
        <v>#N/A</v>
      </c>
      <c r="C338" s="21" t="e">
        <f>+VLOOKUP(A338,'liste écoles'!A:D,3,0)</f>
        <v>#N/A</v>
      </c>
      <c r="D338" s="21" t="e">
        <f>+VLOOKUP(A338,'liste écoles'!A:D,4,0)</f>
        <v>#N/A</v>
      </c>
      <c r="E338" s="21">
        <v>334</v>
      </c>
      <c r="F338" s="21"/>
      <c r="G338" s="21"/>
      <c r="H338" s="21"/>
      <c r="I338" s="21"/>
      <c r="J338" s="21"/>
      <c r="K338" s="21"/>
      <c r="L338" s="21"/>
      <c r="M338" s="21"/>
      <c r="N338" s="21"/>
      <c r="O338" s="22" t="str">
        <f t="shared" si="10"/>
        <v>/</v>
      </c>
      <c r="P338" s="21" t="e">
        <f>+VLOOKUP(O338,indices!C:G,3,0)</f>
        <v>#N/A</v>
      </c>
      <c r="Q338" s="26"/>
      <c r="R338" s="26"/>
      <c r="S338" s="26"/>
      <c r="T338" s="26">
        <f t="shared" si="11"/>
        <v>0</v>
      </c>
      <c r="U338" s="21"/>
      <c r="V338" s="21"/>
      <c r="W338" s="21"/>
      <c r="X338" s="29"/>
      <c r="Y338" s="29"/>
      <c r="Z338" s="21"/>
      <c r="AA338" s="21"/>
      <c r="AB338" s="21"/>
      <c r="AC338" s="21"/>
    </row>
    <row r="339" spans="1:29">
      <c r="A339" s="21"/>
      <c r="B339" s="21" t="e">
        <f>+VLOOKUP(A339,'liste écoles'!A:D,2,0)</f>
        <v>#N/A</v>
      </c>
      <c r="C339" s="21" t="e">
        <f>+VLOOKUP(A339,'liste écoles'!A:D,3,0)</f>
        <v>#N/A</v>
      </c>
      <c r="D339" s="21" t="e">
        <f>+VLOOKUP(A339,'liste écoles'!A:D,4,0)</f>
        <v>#N/A</v>
      </c>
      <c r="E339" s="21">
        <v>335</v>
      </c>
      <c r="F339" s="21"/>
      <c r="G339" s="21"/>
      <c r="H339" s="21"/>
      <c r="I339" s="21"/>
      <c r="J339" s="21"/>
      <c r="K339" s="21"/>
      <c r="L339" s="21"/>
      <c r="M339" s="21"/>
      <c r="N339" s="21"/>
      <c r="O339" s="22" t="str">
        <f t="shared" si="10"/>
        <v>/</v>
      </c>
      <c r="P339" s="21" t="e">
        <f>+VLOOKUP(O339,indices!C:G,3,0)</f>
        <v>#N/A</v>
      </c>
      <c r="Q339" s="26"/>
      <c r="R339" s="26"/>
      <c r="S339" s="26"/>
      <c r="T339" s="26">
        <f t="shared" si="11"/>
        <v>0</v>
      </c>
      <c r="U339" s="21"/>
      <c r="V339" s="21"/>
      <c r="W339" s="21"/>
      <c r="X339" s="29"/>
      <c r="Y339" s="29"/>
      <c r="Z339" s="21"/>
      <c r="AA339" s="21"/>
      <c r="AB339" s="21"/>
      <c r="AC339" s="21"/>
    </row>
    <row r="340" spans="1:29">
      <c r="A340" s="21"/>
      <c r="B340" s="21" t="e">
        <f>+VLOOKUP(A340,'liste écoles'!A:D,2,0)</f>
        <v>#N/A</v>
      </c>
      <c r="C340" s="21" t="e">
        <f>+VLOOKUP(A340,'liste écoles'!A:D,3,0)</f>
        <v>#N/A</v>
      </c>
      <c r="D340" s="21" t="e">
        <f>+VLOOKUP(A340,'liste écoles'!A:D,4,0)</f>
        <v>#N/A</v>
      </c>
      <c r="E340" s="21">
        <v>336</v>
      </c>
      <c r="F340" s="21"/>
      <c r="G340" s="21"/>
      <c r="H340" s="21"/>
      <c r="I340" s="21"/>
      <c r="J340" s="21"/>
      <c r="K340" s="21"/>
      <c r="L340" s="21"/>
      <c r="M340" s="21"/>
      <c r="N340" s="21"/>
      <c r="O340" s="22" t="str">
        <f t="shared" si="10"/>
        <v>/</v>
      </c>
      <c r="P340" s="21" t="e">
        <f>+VLOOKUP(O340,indices!C:G,3,0)</f>
        <v>#N/A</v>
      </c>
      <c r="Q340" s="26"/>
      <c r="R340" s="26"/>
      <c r="S340" s="26"/>
      <c r="T340" s="26">
        <f t="shared" si="11"/>
        <v>0</v>
      </c>
      <c r="U340" s="21"/>
      <c r="V340" s="21"/>
      <c r="W340" s="21"/>
      <c r="X340" s="29"/>
      <c r="Y340" s="29"/>
      <c r="Z340" s="21"/>
      <c r="AA340" s="21"/>
      <c r="AB340" s="21"/>
      <c r="AC340" s="21"/>
    </row>
    <row r="341" spans="1:29">
      <c r="A341" s="21"/>
      <c r="B341" s="21" t="e">
        <f>+VLOOKUP(A341,'liste écoles'!A:D,2,0)</f>
        <v>#N/A</v>
      </c>
      <c r="C341" s="21" t="e">
        <f>+VLOOKUP(A341,'liste écoles'!A:D,3,0)</f>
        <v>#N/A</v>
      </c>
      <c r="D341" s="21" t="e">
        <f>+VLOOKUP(A341,'liste écoles'!A:D,4,0)</f>
        <v>#N/A</v>
      </c>
      <c r="E341" s="21">
        <v>337</v>
      </c>
      <c r="F341" s="21"/>
      <c r="G341" s="21"/>
      <c r="H341" s="21"/>
      <c r="I341" s="21"/>
      <c r="J341" s="21"/>
      <c r="K341" s="21"/>
      <c r="L341" s="21"/>
      <c r="M341" s="21"/>
      <c r="N341" s="21"/>
      <c r="O341" s="22" t="str">
        <f t="shared" si="10"/>
        <v>/</v>
      </c>
      <c r="P341" s="21" t="e">
        <f>+VLOOKUP(O341,indices!C:G,3,0)</f>
        <v>#N/A</v>
      </c>
      <c r="Q341" s="26"/>
      <c r="R341" s="26"/>
      <c r="S341" s="26"/>
      <c r="T341" s="26">
        <f t="shared" si="11"/>
        <v>0</v>
      </c>
      <c r="U341" s="21"/>
      <c r="V341" s="21"/>
      <c r="W341" s="21"/>
      <c r="X341" s="29"/>
      <c r="Y341" s="29"/>
      <c r="Z341" s="21"/>
      <c r="AA341" s="21"/>
      <c r="AB341" s="21"/>
      <c r="AC341" s="21"/>
    </row>
    <row r="342" spans="1:29">
      <c r="A342" s="21"/>
      <c r="B342" s="21" t="e">
        <f>+VLOOKUP(A342,'liste écoles'!A:D,2,0)</f>
        <v>#N/A</v>
      </c>
      <c r="C342" s="21" t="e">
        <f>+VLOOKUP(A342,'liste écoles'!A:D,3,0)</f>
        <v>#N/A</v>
      </c>
      <c r="D342" s="21" t="e">
        <f>+VLOOKUP(A342,'liste écoles'!A:D,4,0)</f>
        <v>#N/A</v>
      </c>
      <c r="E342" s="21">
        <v>338</v>
      </c>
      <c r="F342" s="21"/>
      <c r="G342" s="21"/>
      <c r="H342" s="21"/>
      <c r="I342" s="21"/>
      <c r="J342" s="21"/>
      <c r="K342" s="21"/>
      <c r="L342" s="21"/>
      <c r="M342" s="21"/>
      <c r="N342" s="21"/>
      <c r="O342" s="22" t="str">
        <f t="shared" si="10"/>
        <v>/</v>
      </c>
      <c r="P342" s="21" t="e">
        <f>+VLOOKUP(O342,indices!C:G,3,0)</f>
        <v>#N/A</v>
      </c>
      <c r="Q342" s="26"/>
      <c r="R342" s="26"/>
      <c r="S342" s="26"/>
      <c r="T342" s="26">
        <f t="shared" si="11"/>
        <v>0</v>
      </c>
      <c r="U342" s="21"/>
      <c r="V342" s="21"/>
      <c r="W342" s="21"/>
      <c r="X342" s="29"/>
      <c r="Y342" s="29"/>
      <c r="Z342" s="21"/>
      <c r="AA342" s="21"/>
      <c r="AB342" s="21"/>
      <c r="AC342" s="21"/>
    </row>
    <row r="343" spans="1:29">
      <c r="A343" s="21"/>
      <c r="B343" s="21" t="e">
        <f>+VLOOKUP(A343,'liste écoles'!A:D,2,0)</f>
        <v>#N/A</v>
      </c>
      <c r="C343" s="21" t="e">
        <f>+VLOOKUP(A343,'liste écoles'!A:D,3,0)</f>
        <v>#N/A</v>
      </c>
      <c r="D343" s="21" t="e">
        <f>+VLOOKUP(A343,'liste écoles'!A:D,4,0)</f>
        <v>#N/A</v>
      </c>
      <c r="E343" s="21">
        <v>339</v>
      </c>
      <c r="F343" s="21"/>
      <c r="G343" s="21"/>
      <c r="H343" s="21"/>
      <c r="I343" s="21"/>
      <c r="J343" s="21"/>
      <c r="K343" s="21"/>
      <c r="L343" s="21"/>
      <c r="M343" s="21"/>
      <c r="N343" s="21"/>
      <c r="O343" s="22" t="str">
        <f t="shared" si="10"/>
        <v>/</v>
      </c>
      <c r="P343" s="21" t="e">
        <f>+VLOOKUP(O343,indices!C:G,3,0)</f>
        <v>#N/A</v>
      </c>
      <c r="Q343" s="26"/>
      <c r="R343" s="26"/>
      <c r="S343" s="26"/>
      <c r="T343" s="26">
        <f t="shared" si="11"/>
        <v>0</v>
      </c>
      <c r="U343" s="21"/>
      <c r="V343" s="21"/>
      <c r="W343" s="21"/>
      <c r="X343" s="29"/>
      <c r="Y343" s="29"/>
      <c r="Z343" s="21"/>
      <c r="AA343" s="21"/>
      <c r="AB343" s="21"/>
      <c r="AC343" s="21"/>
    </row>
    <row r="344" spans="1:29">
      <c r="A344" s="21"/>
      <c r="B344" s="21" t="e">
        <f>+VLOOKUP(A344,'liste écoles'!A:D,2,0)</f>
        <v>#N/A</v>
      </c>
      <c r="C344" s="21" t="e">
        <f>+VLOOKUP(A344,'liste écoles'!A:D,3,0)</f>
        <v>#N/A</v>
      </c>
      <c r="D344" s="21" t="e">
        <f>+VLOOKUP(A344,'liste écoles'!A:D,4,0)</f>
        <v>#N/A</v>
      </c>
      <c r="E344" s="21">
        <v>340</v>
      </c>
      <c r="F344" s="21"/>
      <c r="G344" s="21"/>
      <c r="H344" s="21"/>
      <c r="I344" s="21"/>
      <c r="J344" s="21"/>
      <c r="K344" s="21"/>
      <c r="L344" s="21"/>
      <c r="M344" s="21"/>
      <c r="N344" s="21"/>
      <c r="O344" s="22" t="str">
        <f t="shared" si="10"/>
        <v>/</v>
      </c>
      <c r="P344" s="21" t="e">
        <f>+VLOOKUP(O344,indices!C:G,3,0)</f>
        <v>#N/A</v>
      </c>
      <c r="Q344" s="26"/>
      <c r="R344" s="26"/>
      <c r="S344" s="26"/>
      <c r="T344" s="26">
        <f t="shared" si="11"/>
        <v>0</v>
      </c>
      <c r="U344" s="21"/>
      <c r="V344" s="21"/>
      <c r="W344" s="21"/>
      <c r="X344" s="29"/>
      <c r="Y344" s="29"/>
      <c r="Z344" s="21"/>
      <c r="AA344" s="21"/>
      <c r="AB344" s="21"/>
      <c r="AC344" s="21"/>
    </row>
    <row r="345" spans="1:29">
      <c r="A345" s="21"/>
      <c r="B345" s="21" t="e">
        <f>+VLOOKUP(A345,'liste écoles'!A:D,2,0)</f>
        <v>#N/A</v>
      </c>
      <c r="C345" s="21" t="e">
        <f>+VLOOKUP(A345,'liste écoles'!A:D,3,0)</f>
        <v>#N/A</v>
      </c>
      <c r="D345" s="21" t="e">
        <f>+VLOOKUP(A345,'liste écoles'!A:D,4,0)</f>
        <v>#N/A</v>
      </c>
      <c r="E345" s="21">
        <v>341</v>
      </c>
      <c r="F345" s="21"/>
      <c r="G345" s="21"/>
      <c r="H345" s="21"/>
      <c r="I345" s="21"/>
      <c r="J345" s="21"/>
      <c r="K345" s="21"/>
      <c r="L345" s="21"/>
      <c r="M345" s="21"/>
      <c r="N345" s="21"/>
      <c r="O345" s="22" t="str">
        <f t="shared" si="10"/>
        <v>/</v>
      </c>
      <c r="P345" s="21" t="e">
        <f>+VLOOKUP(O345,indices!C:G,3,0)</f>
        <v>#N/A</v>
      </c>
      <c r="Q345" s="26"/>
      <c r="R345" s="26"/>
      <c r="S345" s="26"/>
      <c r="T345" s="26">
        <f t="shared" si="11"/>
        <v>0</v>
      </c>
      <c r="U345" s="21"/>
      <c r="V345" s="21"/>
      <c r="W345" s="21"/>
      <c r="X345" s="29"/>
      <c r="Y345" s="29"/>
      <c r="Z345" s="21"/>
      <c r="AA345" s="21"/>
      <c r="AB345" s="21"/>
      <c r="AC345" s="21"/>
    </row>
    <row r="346" spans="1:29">
      <c r="A346" s="21"/>
      <c r="B346" s="21" t="e">
        <f>+VLOOKUP(A346,'liste écoles'!A:D,2,0)</f>
        <v>#N/A</v>
      </c>
      <c r="C346" s="21" t="e">
        <f>+VLOOKUP(A346,'liste écoles'!A:D,3,0)</f>
        <v>#N/A</v>
      </c>
      <c r="D346" s="21" t="e">
        <f>+VLOOKUP(A346,'liste écoles'!A:D,4,0)</f>
        <v>#N/A</v>
      </c>
      <c r="E346" s="21">
        <v>342</v>
      </c>
      <c r="F346" s="21"/>
      <c r="G346" s="21"/>
      <c r="H346" s="21"/>
      <c r="I346" s="21"/>
      <c r="J346" s="21"/>
      <c r="K346" s="21"/>
      <c r="L346" s="21"/>
      <c r="M346" s="21"/>
      <c r="N346" s="21"/>
      <c r="O346" s="22" t="str">
        <f t="shared" si="10"/>
        <v>/</v>
      </c>
      <c r="P346" s="21" t="e">
        <f>+VLOOKUP(O346,indices!C:G,3,0)</f>
        <v>#N/A</v>
      </c>
      <c r="Q346" s="26"/>
      <c r="R346" s="26"/>
      <c r="S346" s="26"/>
      <c r="T346" s="26">
        <f t="shared" si="11"/>
        <v>0</v>
      </c>
      <c r="U346" s="21"/>
      <c r="V346" s="21"/>
      <c r="W346" s="21"/>
      <c r="X346" s="29"/>
      <c r="Y346" s="29"/>
      <c r="Z346" s="21"/>
      <c r="AA346" s="21"/>
      <c r="AB346" s="21"/>
      <c r="AC346" s="21"/>
    </row>
    <row r="347" spans="1:29">
      <c r="A347" s="21"/>
      <c r="B347" s="21" t="e">
        <f>+VLOOKUP(A347,'liste écoles'!A:D,2,0)</f>
        <v>#N/A</v>
      </c>
      <c r="C347" s="21" t="e">
        <f>+VLOOKUP(A347,'liste écoles'!A:D,3,0)</f>
        <v>#N/A</v>
      </c>
      <c r="D347" s="21" t="e">
        <f>+VLOOKUP(A347,'liste écoles'!A:D,4,0)</f>
        <v>#N/A</v>
      </c>
      <c r="E347" s="21">
        <v>343</v>
      </c>
      <c r="F347" s="21"/>
      <c r="G347" s="21"/>
      <c r="H347" s="21"/>
      <c r="I347" s="21"/>
      <c r="J347" s="21"/>
      <c r="K347" s="21"/>
      <c r="L347" s="21"/>
      <c r="M347" s="21"/>
      <c r="N347" s="21"/>
      <c r="O347" s="22" t="str">
        <f t="shared" si="10"/>
        <v>/</v>
      </c>
      <c r="P347" s="21" t="e">
        <f>+VLOOKUP(O347,indices!C:G,3,0)</f>
        <v>#N/A</v>
      </c>
      <c r="Q347" s="26"/>
      <c r="R347" s="26"/>
      <c r="S347" s="26"/>
      <c r="T347" s="26">
        <f t="shared" si="11"/>
        <v>0</v>
      </c>
      <c r="U347" s="21"/>
      <c r="V347" s="21"/>
      <c r="W347" s="21"/>
      <c r="X347" s="29"/>
      <c r="Y347" s="29"/>
      <c r="Z347" s="21"/>
      <c r="AA347" s="21"/>
      <c r="AB347" s="21"/>
      <c r="AC347" s="21"/>
    </row>
    <row r="348" spans="1:29">
      <c r="A348" s="21"/>
      <c r="B348" s="21" t="e">
        <f>+VLOOKUP(A348,'liste écoles'!A:D,2,0)</f>
        <v>#N/A</v>
      </c>
      <c r="C348" s="21" t="e">
        <f>+VLOOKUP(A348,'liste écoles'!A:D,3,0)</f>
        <v>#N/A</v>
      </c>
      <c r="D348" s="21" t="e">
        <f>+VLOOKUP(A348,'liste écoles'!A:D,4,0)</f>
        <v>#N/A</v>
      </c>
      <c r="E348" s="21">
        <v>344</v>
      </c>
      <c r="F348" s="21"/>
      <c r="G348" s="21"/>
      <c r="H348" s="21"/>
      <c r="I348" s="21"/>
      <c r="J348" s="21"/>
      <c r="K348" s="21"/>
      <c r="L348" s="21"/>
      <c r="M348" s="21"/>
      <c r="N348" s="21"/>
      <c r="O348" s="22" t="str">
        <f t="shared" si="10"/>
        <v>/</v>
      </c>
      <c r="P348" s="21" t="e">
        <f>+VLOOKUP(O348,indices!C:G,3,0)</f>
        <v>#N/A</v>
      </c>
      <c r="Q348" s="26"/>
      <c r="R348" s="26"/>
      <c r="S348" s="26"/>
      <c r="T348" s="26">
        <f t="shared" si="11"/>
        <v>0</v>
      </c>
      <c r="U348" s="21"/>
      <c r="V348" s="21"/>
      <c r="W348" s="21"/>
      <c r="X348" s="29"/>
      <c r="Y348" s="29"/>
      <c r="Z348" s="21"/>
      <c r="AA348" s="21"/>
      <c r="AB348" s="21"/>
      <c r="AC348" s="21"/>
    </row>
    <row r="349" spans="1:29">
      <c r="A349" s="21"/>
      <c r="B349" s="21" t="e">
        <f>+VLOOKUP(A349,'liste écoles'!A:D,2,0)</f>
        <v>#N/A</v>
      </c>
      <c r="C349" s="21" t="e">
        <f>+VLOOKUP(A349,'liste écoles'!A:D,3,0)</f>
        <v>#N/A</v>
      </c>
      <c r="D349" s="21" t="e">
        <f>+VLOOKUP(A349,'liste écoles'!A:D,4,0)</f>
        <v>#N/A</v>
      </c>
      <c r="E349" s="21">
        <v>345</v>
      </c>
      <c r="F349" s="21"/>
      <c r="G349" s="21"/>
      <c r="H349" s="21"/>
      <c r="I349" s="21"/>
      <c r="J349" s="21"/>
      <c r="K349" s="21"/>
      <c r="L349" s="21"/>
      <c r="M349" s="21"/>
      <c r="N349" s="21"/>
      <c r="O349" s="22" t="str">
        <f t="shared" si="10"/>
        <v>/</v>
      </c>
      <c r="P349" s="21" t="e">
        <f>+VLOOKUP(O349,indices!C:G,3,0)</f>
        <v>#N/A</v>
      </c>
      <c r="Q349" s="26"/>
      <c r="R349" s="26"/>
      <c r="S349" s="26"/>
      <c r="T349" s="26">
        <f t="shared" si="11"/>
        <v>0</v>
      </c>
      <c r="U349" s="21"/>
      <c r="V349" s="21"/>
      <c r="W349" s="21"/>
      <c r="X349" s="29"/>
      <c r="Y349" s="29"/>
      <c r="Z349" s="21"/>
      <c r="AA349" s="21"/>
      <c r="AB349" s="21"/>
      <c r="AC349" s="21"/>
    </row>
    <row r="350" spans="1:29">
      <c r="A350" s="21"/>
      <c r="B350" s="21" t="e">
        <f>+VLOOKUP(A350,'liste écoles'!A:D,2,0)</f>
        <v>#N/A</v>
      </c>
      <c r="C350" s="21" t="e">
        <f>+VLOOKUP(A350,'liste écoles'!A:D,3,0)</f>
        <v>#N/A</v>
      </c>
      <c r="D350" s="21" t="e">
        <f>+VLOOKUP(A350,'liste écoles'!A:D,4,0)</f>
        <v>#N/A</v>
      </c>
      <c r="E350" s="21">
        <v>346</v>
      </c>
      <c r="F350" s="21"/>
      <c r="G350" s="21"/>
      <c r="H350" s="21"/>
      <c r="I350" s="21"/>
      <c r="J350" s="21"/>
      <c r="K350" s="21"/>
      <c r="L350" s="21"/>
      <c r="M350" s="21"/>
      <c r="N350" s="21"/>
      <c r="O350" s="22" t="str">
        <f t="shared" si="10"/>
        <v>/</v>
      </c>
      <c r="P350" s="21" t="e">
        <f>+VLOOKUP(O350,indices!C:G,3,0)</f>
        <v>#N/A</v>
      </c>
      <c r="Q350" s="26"/>
      <c r="R350" s="26"/>
      <c r="S350" s="26"/>
      <c r="T350" s="26">
        <f t="shared" si="11"/>
        <v>0</v>
      </c>
      <c r="U350" s="21"/>
      <c r="V350" s="21"/>
      <c r="W350" s="21"/>
      <c r="X350" s="29"/>
      <c r="Y350" s="29"/>
      <c r="Z350" s="21"/>
      <c r="AA350" s="21"/>
      <c r="AB350" s="21"/>
      <c r="AC350" s="21"/>
    </row>
    <row r="351" spans="1:29">
      <c r="A351" s="21"/>
      <c r="B351" s="21" t="e">
        <f>+VLOOKUP(A351,'liste écoles'!A:D,2,0)</f>
        <v>#N/A</v>
      </c>
      <c r="C351" s="21" t="e">
        <f>+VLOOKUP(A351,'liste écoles'!A:D,3,0)</f>
        <v>#N/A</v>
      </c>
      <c r="D351" s="21" t="e">
        <f>+VLOOKUP(A351,'liste écoles'!A:D,4,0)</f>
        <v>#N/A</v>
      </c>
      <c r="E351" s="21">
        <v>347</v>
      </c>
      <c r="F351" s="21"/>
      <c r="G351" s="21"/>
      <c r="H351" s="21"/>
      <c r="I351" s="21"/>
      <c r="J351" s="21"/>
      <c r="K351" s="21"/>
      <c r="L351" s="21"/>
      <c r="M351" s="21"/>
      <c r="N351" s="21"/>
      <c r="O351" s="22" t="str">
        <f t="shared" si="10"/>
        <v>/</v>
      </c>
      <c r="P351" s="21" t="e">
        <f>+VLOOKUP(O351,indices!C:G,3,0)</f>
        <v>#N/A</v>
      </c>
      <c r="Q351" s="26"/>
      <c r="R351" s="26"/>
      <c r="S351" s="26"/>
      <c r="T351" s="26">
        <f t="shared" si="11"/>
        <v>0</v>
      </c>
      <c r="U351" s="21"/>
      <c r="V351" s="21"/>
      <c r="W351" s="21"/>
      <c r="X351" s="29"/>
      <c r="Y351" s="29"/>
      <c r="Z351" s="21"/>
      <c r="AA351" s="21"/>
      <c r="AB351" s="21"/>
      <c r="AC351" s="21"/>
    </row>
    <row r="352" spans="1:29">
      <c r="A352" s="21"/>
      <c r="B352" s="21" t="e">
        <f>+VLOOKUP(A352,'liste écoles'!A:D,2,0)</f>
        <v>#N/A</v>
      </c>
      <c r="C352" s="21" t="e">
        <f>+VLOOKUP(A352,'liste écoles'!A:D,3,0)</f>
        <v>#N/A</v>
      </c>
      <c r="D352" s="21" t="e">
        <f>+VLOOKUP(A352,'liste écoles'!A:D,4,0)</f>
        <v>#N/A</v>
      </c>
      <c r="E352" s="21">
        <v>348</v>
      </c>
      <c r="F352" s="21"/>
      <c r="G352" s="21"/>
      <c r="H352" s="21"/>
      <c r="I352" s="21"/>
      <c r="J352" s="21"/>
      <c r="K352" s="21"/>
      <c r="L352" s="21"/>
      <c r="M352" s="21"/>
      <c r="N352" s="21"/>
      <c r="O352" s="22" t="str">
        <f t="shared" si="10"/>
        <v>/</v>
      </c>
      <c r="P352" s="21" t="e">
        <f>+VLOOKUP(O352,indices!C:G,3,0)</f>
        <v>#N/A</v>
      </c>
      <c r="Q352" s="26"/>
      <c r="R352" s="26"/>
      <c r="S352" s="26"/>
      <c r="T352" s="26">
        <f t="shared" si="11"/>
        <v>0</v>
      </c>
      <c r="U352" s="21"/>
      <c r="V352" s="21"/>
      <c r="W352" s="21"/>
      <c r="X352" s="29"/>
      <c r="Y352" s="29"/>
      <c r="Z352" s="21"/>
      <c r="AA352" s="21"/>
      <c r="AB352" s="21"/>
      <c r="AC352" s="21"/>
    </row>
    <row r="353" spans="1:29">
      <c r="A353" s="21"/>
      <c r="B353" s="21" t="e">
        <f>+VLOOKUP(A353,'liste écoles'!A:D,2,0)</f>
        <v>#N/A</v>
      </c>
      <c r="C353" s="21" t="e">
        <f>+VLOOKUP(A353,'liste écoles'!A:D,3,0)</f>
        <v>#N/A</v>
      </c>
      <c r="D353" s="21" t="e">
        <f>+VLOOKUP(A353,'liste écoles'!A:D,4,0)</f>
        <v>#N/A</v>
      </c>
      <c r="E353" s="21">
        <v>349</v>
      </c>
      <c r="F353" s="21"/>
      <c r="G353" s="21"/>
      <c r="H353" s="21"/>
      <c r="I353" s="21"/>
      <c r="J353" s="21"/>
      <c r="K353" s="21"/>
      <c r="L353" s="21"/>
      <c r="M353" s="21"/>
      <c r="N353" s="21"/>
      <c r="O353" s="22" t="str">
        <f t="shared" si="10"/>
        <v>/</v>
      </c>
      <c r="P353" s="21" t="e">
        <f>+VLOOKUP(O353,indices!C:G,3,0)</f>
        <v>#N/A</v>
      </c>
      <c r="Q353" s="26"/>
      <c r="R353" s="26"/>
      <c r="S353" s="26"/>
      <c r="T353" s="26">
        <f t="shared" si="11"/>
        <v>0</v>
      </c>
      <c r="U353" s="21"/>
      <c r="V353" s="21"/>
      <c r="W353" s="21"/>
      <c r="X353" s="29"/>
      <c r="Y353" s="29"/>
      <c r="Z353" s="21"/>
      <c r="AA353" s="21"/>
      <c r="AB353" s="21"/>
      <c r="AC353" s="21"/>
    </row>
    <row r="354" spans="1:29">
      <c r="A354" s="21"/>
      <c r="B354" s="21" t="e">
        <f>+VLOOKUP(A354,'liste écoles'!A:D,2,0)</f>
        <v>#N/A</v>
      </c>
      <c r="C354" s="21" t="e">
        <f>+VLOOKUP(A354,'liste écoles'!A:D,3,0)</f>
        <v>#N/A</v>
      </c>
      <c r="D354" s="21" t="e">
        <f>+VLOOKUP(A354,'liste écoles'!A:D,4,0)</f>
        <v>#N/A</v>
      </c>
      <c r="E354" s="21">
        <v>350</v>
      </c>
      <c r="F354" s="21"/>
      <c r="G354" s="21"/>
      <c r="H354" s="21"/>
      <c r="I354" s="21"/>
      <c r="J354" s="21"/>
      <c r="K354" s="21"/>
      <c r="L354" s="21"/>
      <c r="M354" s="21"/>
      <c r="N354" s="21"/>
      <c r="O354" s="22" t="str">
        <f t="shared" si="10"/>
        <v>/</v>
      </c>
      <c r="P354" s="21" t="e">
        <f>+VLOOKUP(O354,indices!C:G,3,0)</f>
        <v>#N/A</v>
      </c>
      <c r="Q354" s="26"/>
      <c r="R354" s="26"/>
      <c r="S354" s="26"/>
      <c r="T354" s="26">
        <f t="shared" si="11"/>
        <v>0</v>
      </c>
      <c r="U354" s="21"/>
      <c r="V354" s="21"/>
      <c r="W354" s="21"/>
      <c r="X354" s="29"/>
      <c r="Y354" s="29"/>
      <c r="Z354" s="21"/>
      <c r="AA354" s="21"/>
      <c r="AB354" s="21"/>
      <c r="AC354" s="21"/>
    </row>
    <row r="355" spans="1:29">
      <c r="A355" s="21"/>
      <c r="B355" s="21" t="e">
        <f>+VLOOKUP(A355,'liste écoles'!A:D,2,0)</f>
        <v>#N/A</v>
      </c>
      <c r="C355" s="21" t="e">
        <f>+VLOOKUP(A355,'liste écoles'!A:D,3,0)</f>
        <v>#N/A</v>
      </c>
      <c r="D355" s="21" t="e">
        <f>+VLOOKUP(A355,'liste écoles'!A:D,4,0)</f>
        <v>#N/A</v>
      </c>
      <c r="E355" s="21">
        <v>351</v>
      </c>
      <c r="F355" s="21"/>
      <c r="G355" s="21"/>
      <c r="H355" s="21"/>
      <c r="I355" s="21"/>
      <c r="J355" s="21"/>
      <c r="K355" s="21"/>
      <c r="L355" s="21"/>
      <c r="M355" s="21"/>
      <c r="N355" s="21"/>
      <c r="O355" s="22" t="str">
        <f t="shared" si="10"/>
        <v>/</v>
      </c>
      <c r="P355" s="21" t="e">
        <f>+VLOOKUP(O355,indices!C:G,3,0)</f>
        <v>#N/A</v>
      </c>
      <c r="Q355" s="26"/>
      <c r="R355" s="26"/>
      <c r="S355" s="26"/>
      <c r="T355" s="26">
        <f t="shared" si="11"/>
        <v>0</v>
      </c>
      <c r="U355" s="21"/>
      <c r="V355" s="21"/>
      <c r="W355" s="21"/>
      <c r="X355" s="29"/>
      <c r="Y355" s="29"/>
      <c r="Z355" s="21"/>
      <c r="AA355" s="21"/>
      <c r="AB355" s="21"/>
      <c r="AC355" s="21"/>
    </row>
    <row r="356" spans="1:29">
      <c r="A356" s="21"/>
      <c r="B356" s="21" t="e">
        <f>+VLOOKUP(A356,'liste écoles'!A:D,2,0)</f>
        <v>#N/A</v>
      </c>
      <c r="C356" s="21" t="e">
        <f>+VLOOKUP(A356,'liste écoles'!A:D,3,0)</f>
        <v>#N/A</v>
      </c>
      <c r="D356" s="21" t="e">
        <f>+VLOOKUP(A356,'liste écoles'!A:D,4,0)</f>
        <v>#N/A</v>
      </c>
      <c r="E356" s="21">
        <v>352</v>
      </c>
      <c r="F356" s="21"/>
      <c r="G356" s="21"/>
      <c r="H356" s="21"/>
      <c r="I356" s="21"/>
      <c r="J356" s="21"/>
      <c r="K356" s="21"/>
      <c r="L356" s="21"/>
      <c r="M356" s="21"/>
      <c r="N356" s="21"/>
      <c r="O356" s="22" t="str">
        <f t="shared" si="10"/>
        <v>/</v>
      </c>
      <c r="P356" s="21" t="e">
        <f>+VLOOKUP(O356,indices!C:G,3,0)</f>
        <v>#N/A</v>
      </c>
      <c r="Q356" s="26"/>
      <c r="R356" s="26"/>
      <c r="S356" s="26"/>
      <c r="T356" s="26">
        <f t="shared" si="11"/>
        <v>0</v>
      </c>
      <c r="U356" s="21"/>
      <c r="V356" s="21"/>
      <c r="W356" s="21"/>
      <c r="X356" s="29"/>
      <c r="Y356" s="29"/>
      <c r="Z356" s="21"/>
      <c r="AA356" s="21"/>
      <c r="AB356" s="21"/>
      <c r="AC356" s="21"/>
    </row>
    <row r="357" spans="1:29">
      <c r="A357" s="21"/>
      <c r="B357" s="21" t="e">
        <f>+VLOOKUP(A357,'liste écoles'!A:D,2,0)</f>
        <v>#N/A</v>
      </c>
      <c r="C357" s="21" t="e">
        <f>+VLOOKUP(A357,'liste écoles'!A:D,3,0)</f>
        <v>#N/A</v>
      </c>
      <c r="D357" s="21" t="e">
        <f>+VLOOKUP(A357,'liste écoles'!A:D,4,0)</f>
        <v>#N/A</v>
      </c>
      <c r="E357" s="21">
        <v>353</v>
      </c>
      <c r="F357" s="21"/>
      <c r="G357" s="21"/>
      <c r="H357" s="21"/>
      <c r="I357" s="21"/>
      <c r="J357" s="21"/>
      <c r="K357" s="21"/>
      <c r="L357" s="21"/>
      <c r="M357" s="21"/>
      <c r="N357" s="21"/>
      <c r="O357" s="22" t="str">
        <f t="shared" si="10"/>
        <v>/</v>
      </c>
      <c r="P357" s="21" t="e">
        <f>+VLOOKUP(O357,indices!C:G,3,0)</f>
        <v>#N/A</v>
      </c>
      <c r="Q357" s="26"/>
      <c r="R357" s="26"/>
      <c r="S357" s="26"/>
      <c r="T357" s="26">
        <f t="shared" si="11"/>
        <v>0</v>
      </c>
      <c r="U357" s="21"/>
      <c r="V357" s="21"/>
      <c r="W357" s="21"/>
      <c r="X357" s="29"/>
      <c r="Y357" s="29"/>
      <c r="Z357" s="21"/>
      <c r="AA357" s="21"/>
      <c r="AB357" s="21"/>
      <c r="AC357" s="21"/>
    </row>
    <row r="358" spans="1:29">
      <c r="A358" s="21"/>
      <c r="B358" s="21" t="e">
        <f>+VLOOKUP(A358,'liste écoles'!A:D,2,0)</f>
        <v>#N/A</v>
      </c>
      <c r="C358" s="21" t="e">
        <f>+VLOOKUP(A358,'liste écoles'!A:D,3,0)</f>
        <v>#N/A</v>
      </c>
      <c r="D358" s="21" t="e">
        <f>+VLOOKUP(A358,'liste écoles'!A:D,4,0)</f>
        <v>#N/A</v>
      </c>
      <c r="E358" s="21">
        <v>354</v>
      </c>
      <c r="F358" s="21"/>
      <c r="G358" s="21"/>
      <c r="H358" s="21"/>
      <c r="I358" s="21"/>
      <c r="J358" s="21"/>
      <c r="K358" s="21"/>
      <c r="L358" s="21"/>
      <c r="M358" s="21"/>
      <c r="N358" s="21"/>
      <c r="O358" s="22" t="str">
        <f t="shared" si="10"/>
        <v>/</v>
      </c>
      <c r="P358" s="21" t="e">
        <f>+VLOOKUP(O358,indices!C:G,3,0)</f>
        <v>#N/A</v>
      </c>
      <c r="Q358" s="26"/>
      <c r="R358" s="26"/>
      <c r="S358" s="26"/>
      <c r="T358" s="26">
        <f t="shared" si="11"/>
        <v>0</v>
      </c>
      <c r="U358" s="21"/>
      <c r="V358" s="21"/>
      <c r="W358" s="21"/>
      <c r="X358" s="29"/>
      <c r="Y358" s="29"/>
      <c r="Z358" s="21"/>
      <c r="AA358" s="21"/>
      <c r="AB358" s="21"/>
      <c r="AC358" s="21"/>
    </row>
    <row r="359" spans="1:29">
      <c r="A359" s="21"/>
      <c r="B359" s="21" t="e">
        <f>+VLOOKUP(A359,'liste écoles'!A:D,2,0)</f>
        <v>#N/A</v>
      </c>
      <c r="C359" s="21" t="e">
        <f>+VLOOKUP(A359,'liste écoles'!A:D,3,0)</f>
        <v>#N/A</v>
      </c>
      <c r="D359" s="21" t="e">
        <f>+VLOOKUP(A359,'liste écoles'!A:D,4,0)</f>
        <v>#N/A</v>
      </c>
      <c r="E359" s="21">
        <v>355</v>
      </c>
      <c r="F359" s="21"/>
      <c r="G359" s="21"/>
      <c r="H359" s="21"/>
      <c r="I359" s="21"/>
      <c r="J359" s="21"/>
      <c r="K359" s="21"/>
      <c r="L359" s="21"/>
      <c r="M359" s="21"/>
      <c r="N359" s="21"/>
      <c r="O359" s="22" t="str">
        <f t="shared" si="10"/>
        <v>/</v>
      </c>
      <c r="P359" s="21" t="e">
        <f>+VLOOKUP(O359,indices!C:G,3,0)</f>
        <v>#N/A</v>
      </c>
      <c r="Q359" s="26"/>
      <c r="R359" s="26"/>
      <c r="S359" s="26"/>
      <c r="T359" s="26">
        <f t="shared" si="11"/>
        <v>0</v>
      </c>
      <c r="U359" s="21"/>
      <c r="V359" s="21"/>
      <c r="W359" s="21"/>
      <c r="X359" s="29"/>
      <c r="Y359" s="29"/>
      <c r="Z359" s="21"/>
      <c r="AA359" s="21"/>
      <c r="AB359" s="21"/>
      <c r="AC359" s="21"/>
    </row>
    <row r="360" spans="1:29">
      <c r="A360" s="21"/>
      <c r="B360" s="21" t="e">
        <f>+VLOOKUP(A360,'liste écoles'!A:D,2,0)</f>
        <v>#N/A</v>
      </c>
      <c r="C360" s="21" t="e">
        <f>+VLOOKUP(A360,'liste écoles'!A:D,3,0)</f>
        <v>#N/A</v>
      </c>
      <c r="D360" s="21" t="e">
        <f>+VLOOKUP(A360,'liste écoles'!A:D,4,0)</f>
        <v>#N/A</v>
      </c>
      <c r="E360" s="21">
        <v>356</v>
      </c>
      <c r="F360" s="21"/>
      <c r="G360" s="21"/>
      <c r="H360" s="21"/>
      <c r="I360" s="21"/>
      <c r="J360" s="21"/>
      <c r="K360" s="21"/>
      <c r="L360" s="21"/>
      <c r="M360" s="21"/>
      <c r="N360" s="21"/>
      <c r="O360" s="22" t="str">
        <f t="shared" si="10"/>
        <v>/</v>
      </c>
      <c r="P360" s="21" t="e">
        <f>+VLOOKUP(O360,indices!C:G,3,0)</f>
        <v>#N/A</v>
      </c>
      <c r="Q360" s="26"/>
      <c r="R360" s="26"/>
      <c r="S360" s="26"/>
      <c r="T360" s="26">
        <f t="shared" si="11"/>
        <v>0</v>
      </c>
      <c r="U360" s="21"/>
      <c r="V360" s="21"/>
      <c r="W360" s="21"/>
      <c r="X360" s="29"/>
      <c r="Y360" s="29"/>
      <c r="Z360" s="21"/>
      <c r="AA360" s="21"/>
      <c r="AB360" s="21"/>
      <c r="AC360" s="21"/>
    </row>
    <row r="361" spans="1:29">
      <c r="A361" s="21"/>
      <c r="B361" s="21" t="e">
        <f>+VLOOKUP(A361,'liste écoles'!A:D,2,0)</f>
        <v>#N/A</v>
      </c>
      <c r="C361" s="21" t="e">
        <f>+VLOOKUP(A361,'liste écoles'!A:D,3,0)</f>
        <v>#N/A</v>
      </c>
      <c r="D361" s="21" t="e">
        <f>+VLOOKUP(A361,'liste écoles'!A:D,4,0)</f>
        <v>#N/A</v>
      </c>
      <c r="E361" s="21">
        <v>357</v>
      </c>
      <c r="F361" s="21"/>
      <c r="G361" s="21"/>
      <c r="H361" s="21"/>
      <c r="I361" s="21"/>
      <c r="J361" s="21"/>
      <c r="K361" s="21"/>
      <c r="L361" s="21"/>
      <c r="M361" s="21"/>
      <c r="N361" s="21"/>
      <c r="O361" s="22" t="str">
        <f t="shared" si="10"/>
        <v>/</v>
      </c>
      <c r="P361" s="21" t="e">
        <f>+VLOOKUP(O361,indices!C:G,3,0)</f>
        <v>#N/A</v>
      </c>
      <c r="Q361" s="26"/>
      <c r="R361" s="26"/>
      <c r="S361" s="26"/>
      <c r="T361" s="26">
        <f t="shared" si="11"/>
        <v>0</v>
      </c>
      <c r="U361" s="21"/>
      <c r="V361" s="21"/>
      <c r="W361" s="21"/>
      <c r="X361" s="29"/>
      <c r="Y361" s="29"/>
      <c r="Z361" s="21"/>
      <c r="AA361" s="21"/>
      <c r="AB361" s="21"/>
      <c r="AC361" s="21"/>
    </row>
    <row r="362" spans="1:29">
      <c r="A362" s="21"/>
      <c r="B362" s="21" t="e">
        <f>+VLOOKUP(A362,'liste écoles'!A:D,2,0)</f>
        <v>#N/A</v>
      </c>
      <c r="C362" s="21" t="e">
        <f>+VLOOKUP(A362,'liste écoles'!A:D,3,0)</f>
        <v>#N/A</v>
      </c>
      <c r="D362" s="21" t="e">
        <f>+VLOOKUP(A362,'liste écoles'!A:D,4,0)</f>
        <v>#N/A</v>
      </c>
      <c r="E362" s="21">
        <v>358</v>
      </c>
      <c r="F362" s="21"/>
      <c r="G362" s="21"/>
      <c r="H362" s="21"/>
      <c r="I362" s="21"/>
      <c r="J362" s="21"/>
      <c r="K362" s="21"/>
      <c r="L362" s="21"/>
      <c r="M362" s="21"/>
      <c r="N362" s="21"/>
      <c r="O362" s="22" t="str">
        <f t="shared" si="10"/>
        <v>/</v>
      </c>
      <c r="P362" s="21" t="e">
        <f>+VLOOKUP(O362,indices!C:G,3,0)</f>
        <v>#N/A</v>
      </c>
      <c r="Q362" s="26"/>
      <c r="R362" s="26"/>
      <c r="S362" s="26"/>
      <c r="T362" s="26">
        <f t="shared" si="11"/>
        <v>0</v>
      </c>
      <c r="U362" s="21"/>
      <c r="V362" s="21"/>
      <c r="W362" s="21"/>
      <c r="X362" s="29"/>
      <c r="Y362" s="29"/>
      <c r="Z362" s="21"/>
      <c r="AA362" s="21"/>
      <c r="AB362" s="21"/>
      <c r="AC362" s="21"/>
    </row>
    <row r="363" spans="1:29">
      <c r="A363" s="21"/>
      <c r="B363" s="21" t="e">
        <f>+VLOOKUP(A363,'liste écoles'!A:D,2,0)</f>
        <v>#N/A</v>
      </c>
      <c r="C363" s="21" t="e">
        <f>+VLOOKUP(A363,'liste écoles'!A:D,3,0)</f>
        <v>#N/A</v>
      </c>
      <c r="D363" s="21" t="e">
        <f>+VLOOKUP(A363,'liste écoles'!A:D,4,0)</f>
        <v>#N/A</v>
      </c>
      <c r="E363" s="21">
        <v>359</v>
      </c>
      <c r="F363" s="21"/>
      <c r="G363" s="21"/>
      <c r="H363" s="21"/>
      <c r="I363" s="21"/>
      <c r="J363" s="21"/>
      <c r="K363" s="21"/>
      <c r="L363" s="21"/>
      <c r="M363" s="21"/>
      <c r="N363" s="21"/>
      <c r="O363" s="22" t="str">
        <f t="shared" si="10"/>
        <v>/</v>
      </c>
      <c r="P363" s="21" t="e">
        <f>+VLOOKUP(O363,indices!C:G,3,0)</f>
        <v>#N/A</v>
      </c>
      <c r="Q363" s="26"/>
      <c r="R363" s="26"/>
      <c r="S363" s="26"/>
      <c r="T363" s="26">
        <f t="shared" si="11"/>
        <v>0</v>
      </c>
      <c r="U363" s="21"/>
      <c r="V363" s="21"/>
      <c r="W363" s="21"/>
      <c r="X363" s="29"/>
      <c r="Y363" s="29"/>
      <c r="Z363" s="21"/>
      <c r="AA363" s="21"/>
      <c r="AB363" s="21"/>
      <c r="AC363" s="21"/>
    </row>
    <row r="364" spans="1:29">
      <c r="A364" s="21"/>
      <c r="B364" s="21" t="e">
        <f>+VLOOKUP(A364,'liste écoles'!A:D,2,0)</f>
        <v>#N/A</v>
      </c>
      <c r="C364" s="21" t="e">
        <f>+VLOOKUP(A364,'liste écoles'!A:D,3,0)</f>
        <v>#N/A</v>
      </c>
      <c r="D364" s="21" t="e">
        <f>+VLOOKUP(A364,'liste écoles'!A:D,4,0)</f>
        <v>#N/A</v>
      </c>
      <c r="E364" s="21">
        <v>360</v>
      </c>
      <c r="F364" s="21"/>
      <c r="G364" s="21"/>
      <c r="H364" s="21"/>
      <c r="I364" s="21"/>
      <c r="J364" s="21"/>
      <c r="K364" s="21"/>
      <c r="L364" s="21"/>
      <c r="M364" s="21"/>
      <c r="N364" s="21"/>
      <c r="O364" s="22" t="str">
        <f t="shared" si="10"/>
        <v>/</v>
      </c>
      <c r="P364" s="21" t="e">
        <f>+VLOOKUP(O364,indices!C:G,3,0)</f>
        <v>#N/A</v>
      </c>
      <c r="Q364" s="26"/>
      <c r="R364" s="26"/>
      <c r="S364" s="26"/>
      <c r="T364" s="26">
        <f t="shared" si="11"/>
        <v>0</v>
      </c>
      <c r="U364" s="21"/>
      <c r="V364" s="21"/>
      <c r="W364" s="21"/>
      <c r="X364" s="29"/>
      <c r="Y364" s="29"/>
      <c r="Z364" s="21"/>
      <c r="AA364" s="21"/>
      <c r="AB364" s="21"/>
      <c r="AC364" s="21"/>
    </row>
    <row r="365" spans="1:29">
      <c r="A365" s="21"/>
      <c r="B365" s="21" t="e">
        <f>+VLOOKUP(A365,'liste écoles'!A:D,2,0)</f>
        <v>#N/A</v>
      </c>
      <c r="C365" s="21" t="e">
        <f>+VLOOKUP(A365,'liste écoles'!A:D,3,0)</f>
        <v>#N/A</v>
      </c>
      <c r="D365" s="21" t="e">
        <f>+VLOOKUP(A365,'liste écoles'!A:D,4,0)</f>
        <v>#N/A</v>
      </c>
      <c r="E365" s="21">
        <v>361</v>
      </c>
      <c r="F365" s="21"/>
      <c r="G365" s="21"/>
      <c r="H365" s="21"/>
      <c r="I365" s="21"/>
      <c r="J365" s="21"/>
      <c r="K365" s="21"/>
      <c r="L365" s="21"/>
      <c r="M365" s="21"/>
      <c r="N365" s="21"/>
      <c r="O365" s="22" t="str">
        <f t="shared" si="10"/>
        <v>/</v>
      </c>
      <c r="P365" s="21" t="e">
        <f>+VLOOKUP(O365,indices!C:G,3,0)</f>
        <v>#N/A</v>
      </c>
      <c r="Q365" s="26"/>
      <c r="R365" s="26"/>
      <c r="S365" s="26"/>
      <c r="T365" s="26">
        <f t="shared" si="11"/>
        <v>0</v>
      </c>
      <c r="U365" s="21"/>
      <c r="V365" s="21"/>
      <c r="W365" s="21"/>
      <c r="X365" s="29"/>
      <c r="Y365" s="29"/>
      <c r="Z365" s="21"/>
      <c r="AA365" s="21"/>
      <c r="AB365" s="21"/>
      <c r="AC365" s="21"/>
    </row>
    <row r="366" spans="1:29">
      <c r="A366" s="21"/>
      <c r="B366" s="21" t="e">
        <f>+VLOOKUP(A366,'liste écoles'!A:D,2,0)</f>
        <v>#N/A</v>
      </c>
      <c r="C366" s="21" t="e">
        <f>+VLOOKUP(A366,'liste écoles'!A:D,3,0)</f>
        <v>#N/A</v>
      </c>
      <c r="D366" s="21" t="e">
        <f>+VLOOKUP(A366,'liste écoles'!A:D,4,0)</f>
        <v>#N/A</v>
      </c>
      <c r="E366" s="21">
        <v>362</v>
      </c>
      <c r="F366" s="21"/>
      <c r="G366" s="21"/>
      <c r="H366" s="21"/>
      <c r="I366" s="21"/>
      <c r="J366" s="21"/>
      <c r="K366" s="21"/>
      <c r="L366" s="21"/>
      <c r="M366" s="21"/>
      <c r="N366" s="21"/>
      <c r="O366" s="22" t="str">
        <f t="shared" si="10"/>
        <v>/</v>
      </c>
      <c r="P366" s="21" t="e">
        <f>+VLOOKUP(O366,indices!C:G,3,0)</f>
        <v>#N/A</v>
      </c>
      <c r="Q366" s="26"/>
      <c r="R366" s="26"/>
      <c r="S366" s="26"/>
      <c r="T366" s="26">
        <f t="shared" si="11"/>
        <v>0</v>
      </c>
      <c r="U366" s="21"/>
      <c r="V366" s="21"/>
      <c r="W366" s="21"/>
      <c r="X366" s="29"/>
      <c r="Y366" s="29"/>
      <c r="Z366" s="21"/>
      <c r="AA366" s="21"/>
      <c r="AB366" s="21"/>
      <c r="AC366" s="21"/>
    </row>
    <row r="367" spans="1:29">
      <c r="A367" s="21"/>
      <c r="B367" s="21" t="e">
        <f>+VLOOKUP(A367,'liste écoles'!A:D,2,0)</f>
        <v>#N/A</v>
      </c>
      <c r="C367" s="21" t="e">
        <f>+VLOOKUP(A367,'liste écoles'!A:D,3,0)</f>
        <v>#N/A</v>
      </c>
      <c r="D367" s="21" t="e">
        <f>+VLOOKUP(A367,'liste écoles'!A:D,4,0)</f>
        <v>#N/A</v>
      </c>
      <c r="E367" s="21">
        <v>363</v>
      </c>
      <c r="F367" s="21"/>
      <c r="G367" s="21"/>
      <c r="H367" s="21"/>
      <c r="I367" s="21"/>
      <c r="J367" s="21"/>
      <c r="K367" s="21"/>
      <c r="L367" s="21"/>
      <c r="M367" s="21"/>
      <c r="N367" s="21"/>
      <c r="O367" s="22" t="str">
        <f t="shared" si="10"/>
        <v>/</v>
      </c>
      <c r="P367" s="21" t="e">
        <f>+VLOOKUP(O367,indices!C:G,3,0)</f>
        <v>#N/A</v>
      </c>
      <c r="Q367" s="26"/>
      <c r="R367" s="26"/>
      <c r="S367" s="26"/>
      <c r="T367" s="26">
        <f t="shared" si="11"/>
        <v>0</v>
      </c>
      <c r="U367" s="21"/>
      <c r="V367" s="21"/>
      <c r="W367" s="21"/>
      <c r="X367" s="29"/>
      <c r="Y367" s="29"/>
      <c r="Z367" s="21"/>
      <c r="AA367" s="21"/>
      <c r="AB367" s="21"/>
      <c r="AC367" s="21"/>
    </row>
    <row r="368" spans="1:29">
      <c r="A368" s="21"/>
      <c r="B368" s="21" t="e">
        <f>+VLOOKUP(A368,'liste écoles'!A:D,2,0)</f>
        <v>#N/A</v>
      </c>
      <c r="C368" s="21" t="e">
        <f>+VLOOKUP(A368,'liste écoles'!A:D,3,0)</f>
        <v>#N/A</v>
      </c>
      <c r="D368" s="21" t="e">
        <f>+VLOOKUP(A368,'liste écoles'!A:D,4,0)</f>
        <v>#N/A</v>
      </c>
      <c r="E368" s="21">
        <v>364</v>
      </c>
      <c r="F368" s="21"/>
      <c r="G368" s="21"/>
      <c r="H368" s="21"/>
      <c r="I368" s="21"/>
      <c r="J368" s="21"/>
      <c r="K368" s="21"/>
      <c r="L368" s="21"/>
      <c r="M368" s="21"/>
      <c r="N368" s="21"/>
      <c r="O368" s="22" t="str">
        <f t="shared" si="10"/>
        <v>/</v>
      </c>
      <c r="P368" s="21" t="e">
        <f>+VLOOKUP(O368,indices!C:G,3,0)</f>
        <v>#N/A</v>
      </c>
      <c r="Q368" s="26"/>
      <c r="R368" s="26"/>
      <c r="S368" s="26"/>
      <c r="T368" s="26">
        <f t="shared" si="11"/>
        <v>0</v>
      </c>
      <c r="U368" s="21"/>
      <c r="V368" s="21"/>
      <c r="W368" s="21"/>
      <c r="X368" s="29"/>
      <c r="Y368" s="29"/>
      <c r="Z368" s="21"/>
      <c r="AA368" s="21"/>
      <c r="AB368" s="21"/>
      <c r="AC368" s="21"/>
    </row>
    <row r="369" spans="1:29">
      <c r="A369" s="21"/>
      <c r="B369" s="21" t="e">
        <f>+VLOOKUP(A369,'liste écoles'!A:D,2,0)</f>
        <v>#N/A</v>
      </c>
      <c r="C369" s="21" t="e">
        <f>+VLOOKUP(A369,'liste écoles'!A:D,3,0)</f>
        <v>#N/A</v>
      </c>
      <c r="D369" s="21" t="e">
        <f>+VLOOKUP(A369,'liste écoles'!A:D,4,0)</f>
        <v>#N/A</v>
      </c>
      <c r="E369" s="21">
        <v>365</v>
      </c>
      <c r="F369" s="21"/>
      <c r="G369" s="21"/>
      <c r="H369" s="21"/>
      <c r="I369" s="21"/>
      <c r="J369" s="21"/>
      <c r="K369" s="21"/>
      <c r="L369" s="21"/>
      <c r="M369" s="21"/>
      <c r="N369" s="21"/>
      <c r="O369" s="22" t="str">
        <f t="shared" si="10"/>
        <v>/</v>
      </c>
      <c r="P369" s="21" t="e">
        <f>+VLOOKUP(O369,indices!C:G,3,0)</f>
        <v>#N/A</v>
      </c>
      <c r="Q369" s="26"/>
      <c r="R369" s="26"/>
      <c r="S369" s="26"/>
      <c r="T369" s="26">
        <f t="shared" si="11"/>
        <v>0</v>
      </c>
      <c r="U369" s="21"/>
      <c r="V369" s="21"/>
      <c r="W369" s="21"/>
      <c r="X369" s="29"/>
      <c r="Y369" s="29"/>
      <c r="Z369" s="21"/>
      <c r="AA369" s="21"/>
      <c r="AB369" s="21"/>
      <c r="AC369" s="21"/>
    </row>
    <row r="370" spans="1:29">
      <c r="A370" s="21"/>
      <c r="B370" s="21" t="e">
        <f>+VLOOKUP(A370,'liste écoles'!A:D,2,0)</f>
        <v>#N/A</v>
      </c>
      <c r="C370" s="21" t="e">
        <f>+VLOOKUP(A370,'liste écoles'!A:D,3,0)</f>
        <v>#N/A</v>
      </c>
      <c r="D370" s="21" t="e">
        <f>+VLOOKUP(A370,'liste écoles'!A:D,4,0)</f>
        <v>#N/A</v>
      </c>
      <c r="E370" s="21">
        <v>366</v>
      </c>
      <c r="F370" s="21"/>
      <c r="G370" s="21"/>
      <c r="H370" s="21"/>
      <c r="I370" s="21"/>
      <c r="J370" s="21"/>
      <c r="K370" s="21"/>
      <c r="L370" s="21"/>
      <c r="M370" s="21"/>
      <c r="N370" s="21"/>
      <c r="O370" s="22" t="str">
        <f t="shared" si="10"/>
        <v>/</v>
      </c>
      <c r="P370" s="21" t="e">
        <f>+VLOOKUP(O370,indices!C:G,3,0)</f>
        <v>#N/A</v>
      </c>
      <c r="Q370" s="26"/>
      <c r="R370" s="26"/>
      <c r="S370" s="26"/>
      <c r="T370" s="26">
        <f t="shared" si="11"/>
        <v>0</v>
      </c>
      <c r="U370" s="21"/>
      <c r="V370" s="21"/>
      <c r="W370" s="21"/>
      <c r="X370" s="29"/>
      <c r="Y370" s="29"/>
      <c r="Z370" s="21"/>
      <c r="AA370" s="21"/>
      <c r="AB370" s="21"/>
      <c r="AC370" s="21"/>
    </row>
    <row r="371" spans="1:29">
      <c r="A371" s="21"/>
      <c r="B371" s="21" t="e">
        <f>+VLOOKUP(A371,'liste écoles'!A:D,2,0)</f>
        <v>#N/A</v>
      </c>
      <c r="C371" s="21" t="e">
        <f>+VLOOKUP(A371,'liste écoles'!A:D,3,0)</f>
        <v>#N/A</v>
      </c>
      <c r="D371" s="21" t="e">
        <f>+VLOOKUP(A371,'liste écoles'!A:D,4,0)</f>
        <v>#N/A</v>
      </c>
      <c r="E371" s="21">
        <v>367</v>
      </c>
      <c r="F371" s="21"/>
      <c r="G371" s="21"/>
      <c r="H371" s="21"/>
      <c r="I371" s="21"/>
      <c r="J371" s="21"/>
      <c r="K371" s="21"/>
      <c r="L371" s="21"/>
      <c r="M371" s="21"/>
      <c r="N371" s="21"/>
      <c r="O371" s="22" t="str">
        <f t="shared" si="10"/>
        <v>/</v>
      </c>
      <c r="P371" s="21" t="e">
        <f>+VLOOKUP(O371,indices!C:G,3,0)</f>
        <v>#N/A</v>
      </c>
      <c r="Q371" s="26"/>
      <c r="R371" s="26"/>
      <c r="S371" s="26"/>
      <c r="T371" s="26">
        <f t="shared" si="11"/>
        <v>0</v>
      </c>
      <c r="U371" s="21"/>
      <c r="V371" s="21"/>
      <c r="W371" s="21"/>
      <c r="X371" s="29"/>
      <c r="Y371" s="29"/>
      <c r="Z371" s="21"/>
      <c r="AA371" s="21"/>
      <c r="AB371" s="21"/>
      <c r="AC371" s="21"/>
    </row>
    <row r="372" spans="1:29">
      <c r="A372" s="21"/>
      <c r="B372" s="21" t="e">
        <f>+VLOOKUP(A372,'liste écoles'!A:D,2,0)</f>
        <v>#N/A</v>
      </c>
      <c r="C372" s="21" t="e">
        <f>+VLOOKUP(A372,'liste écoles'!A:D,3,0)</f>
        <v>#N/A</v>
      </c>
      <c r="D372" s="21" t="e">
        <f>+VLOOKUP(A372,'liste écoles'!A:D,4,0)</f>
        <v>#N/A</v>
      </c>
      <c r="E372" s="21">
        <v>368</v>
      </c>
      <c r="F372" s="21"/>
      <c r="G372" s="21"/>
      <c r="H372" s="21"/>
      <c r="I372" s="21"/>
      <c r="J372" s="21"/>
      <c r="K372" s="21"/>
      <c r="L372" s="21"/>
      <c r="M372" s="21"/>
      <c r="N372" s="21"/>
      <c r="O372" s="22" t="str">
        <f t="shared" si="10"/>
        <v>/</v>
      </c>
      <c r="P372" s="21" t="e">
        <f>+VLOOKUP(O372,indices!C:G,3,0)</f>
        <v>#N/A</v>
      </c>
      <c r="Q372" s="26"/>
      <c r="R372" s="26"/>
      <c r="S372" s="26"/>
      <c r="T372" s="26">
        <f t="shared" si="11"/>
        <v>0</v>
      </c>
      <c r="U372" s="21"/>
      <c r="V372" s="21"/>
      <c r="W372" s="21"/>
      <c r="X372" s="29"/>
      <c r="Y372" s="29"/>
      <c r="Z372" s="21"/>
      <c r="AA372" s="21"/>
      <c r="AB372" s="21"/>
      <c r="AC372" s="21"/>
    </row>
    <row r="373" spans="1:29">
      <c r="A373" s="21"/>
      <c r="B373" s="21" t="e">
        <f>+VLOOKUP(A373,'liste écoles'!A:D,2,0)</f>
        <v>#N/A</v>
      </c>
      <c r="C373" s="21" t="e">
        <f>+VLOOKUP(A373,'liste écoles'!A:D,3,0)</f>
        <v>#N/A</v>
      </c>
      <c r="D373" s="21" t="e">
        <f>+VLOOKUP(A373,'liste écoles'!A:D,4,0)</f>
        <v>#N/A</v>
      </c>
      <c r="E373" s="21">
        <v>369</v>
      </c>
      <c r="F373" s="21"/>
      <c r="G373" s="21"/>
      <c r="H373" s="21"/>
      <c r="I373" s="21"/>
      <c r="J373" s="21"/>
      <c r="K373" s="21"/>
      <c r="L373" s="21"/>
      <c r="M373" s="21"/>
      <c r="N373" s="21"/>
      <c r="O373" s="22" t="str">
        <f t="shared" si="10"/>
        <v>/</v>
      </c>
      <c r="P373" s="21" t="e">
        <f>+VLOOKUP(O373,indices!C:G,3,0)</f>
        <v>#N/A</v>
      </c>
      <c r="Q373" s="26"/>
      <c r="R373" s="26"/>
      <c r="S373" s="26"/>
      <c r="T373" s="26">
        <f t="shared" si="11"/>
        <v>0</v>
      </c>
      <c r="U373" s="21"/>
      <c r="V373" s="21"/>
      <c r="W373" s="21"/>
      <c r="X373" s="29"/>
      <c r="Y373" s="29"/>
      <c r="Z373" s="21"/>
      <c r="AA373" s="21"/>
      <c r="AB373" s="21"/>
      <c r="AC373" s="21"/>
    </row>
    <row r="374" spans="1:29">
      <c r="A374" s="21"/>
      <c r="B374" s="21" t="e">
        <f>+VLOOKUP(A374,'liste écoles'!A:D,2,0)</f>
        <v>#N/A</v>
      </c>
      <c r="C374" s="21" t="e">
        <f>+VLOOKUP(A374,'liste écoles'!A:D,3,0)</f>
        <v>#N/A</v>
      </c>
      <c r="D374" s="21" t="e">
        <f>+VLOOKUP(A374,'liste écoles'!A:D,4,0)</f>
        <v>#N/A</v>
      </c>
      <c r="E374" s="21">
        <v>370</v>
      </c>
      <c r="F374" s="21"/>
      <c r="G374" s="21"/>
      <c r="H374" s="21"/>
      <c r="I374" s="21"/>
      <c r="J374" s="21"/>
      <c r="K374" s="21"/>
      <c r="L374" s="21"/>
      <c r="M374" s="21"/>
      <c r="N374" s="21"/>
      <c r="O374" s="22" t="str">
        <f t="shared" si="10"/>
        <v>/</v>
      </c>
      <c r="P374" s="21" t="e">
        <f>+VLOOKUP(O374,indices!C:G,3,0)</f>
        <v>#N/A</v>
      </c>
      <c r="Q374" s="26"/>
      <c r="R374" s="26"/>
      <c r="S374" s="26"/>
      <c r="T374" s="26">
        <f t="shared" si="11"/>
        <v>0</v>
      </c>
      <c r="U374" s="21"/>
      <c r="V374" s="21"/>
      <c r="W374" s="21"/>
      <c r="X374" s="29"/>
      <c r="Y374" s="29"/>
      <c r="Z374" s="21"/>
      <c r="AA374" s="21"/>
      <c r="AB374" s="21"/>
      <c r="AC374" s="21"/>
    </row>
    <row r="375" spans="1:29">
      <c r="A375" s="21"/>
      <c r="B375" s="21" t="e">
        <f>+VLOOKUP(A375,'liste écoles'!A:D,2,0)</f>
        <v>#N/A</v>
      </c>
      <c r="C375" s="21" t="e">
        <f>+VLOOKUP(A375,'liste écoles'!A:D,3,0)</f>
        <v>#N/A</v>
      </c>
      <c r="D375" s="21" t="e">
        <f>+VLOOKUP(A375,'liste écoles'!A:D,4,0)</f>
        <v>#N/A</v>
      </c>
      <c r="E375" s="21">
        <v>371</v>
      </c>
      <c r="F375" s="21"/>
      <c r="G375" s="21"/>
      <c r="H375" s="21"/>
      <c r="I375" s="21"/>
      <c r="J375" s="21"/>
      <c r="K375" s="21"/>
      <c r="L375" s="21"/>
      <c r="M375" s="21"/>
      <c r="N375" s="21"/>
      <c r="O375" s="22" t="str">
        <f t="shared" si="10"/>
        <v>/</v>
      </c>
      <c r="P375" s="21" t="e">
        <f>+VLOOKUP(O375,indices!C:G,3,0)</f>
        <v>#N/A</v>
      </c>
      <c r="Q375" s="26"/>
      <c r="R375" s="26"/>
      <c r="S375" s="26"/>
      <c r="T375" s="26">
        <f t="shared" si="11"/>
        <v>0</v>
      </c>
      <c r="U375" s="21"/>
      <c r="V375" s="21"/>
      <c r="W375" s="21"/>
      <c r="X375" s="29"/>
      <c r="Y375" s="29"/>
      <c r="Z375" s="21"/>
      <c r="AA375" s="21"/>
      <c r="AB375" s="21"/>
      <c r="AC375" s="21"/>
    </row>
    <row r="376" spans="1:29">
      <c r="A376" s="21"/>
      <c r="B376" s="21" t="e">
        <f>+VLOOKUP(A376,'liste écoles'!A:D,2,0)</f>
        <v>#N/A</v>
      </c>
      <c r="C376" s="21" t="e">
        <f>+VLOOKUP(A376,'liste écoles'!A:D,3,0)</f>
        <v>#N/A</v>
      </c>
      <c r="D376" s="21" t="e">
        <f>+VLOOKUP(A376,'liste écoles'!A:D,4,0)</f>
        <v>#N/A</v>
      </c>
      <c r="E376" s="21">
        <v>372</v>
      </c>
      <c r="F376" s="21"/>
      <c r="G376" s="21"/>
      <c r="H376" s="21"/>
      <c r="I376" s="21"/>
      <c r="J376" s="21"/>
      <c r="K376" s="21"/>
      <c r="L376" s="21"/>
      <c r="M376" s="21"/>
      <c r="N376" s="21"/>
      <c r="O376" s="22" t="str">
        <f t="shared" si="10"/>
        <v>/</v>
      </c>
      <c r="P376" s="21" t="e">
        <f>+VLOOKUP(O376,indices!C:G,3,0)</f>
        <v>#N/A</v>
      </c>
      <c r="Q376" s="26"/>
      <c r="R376" s="26"/>
      <c r="S376" s="26"/>
      <c r="T376" s="26">
        <f t="shared" si="11"/>
        <v>0</v>
      </c>
      <c r="U376" s="21"/>
      <c r="V376" s="21"/>
      <c r="W376" s="21"/>
      <c r="X376" s="29"/>
      <c r="Y376" s="29"/>
      <c r="Z376" s="21"/>
      <c r="AA376" s="21"/>
      <c r="AB376" s="21"/>
      <c r="AC376" s="21"/>
    </row>
    <row r="377" spans="1:29">
      <c r="A377" s="21"/>
      <c r="B377" s="21" t="e">
        <f>+VLOOKUP(A377,'liste écoles'!A:D,2,0)</f>
        <v>#N/A</v>
      </c>
      <c r="C377" s="21" t="e">
        <f>+VLOOKUP(A377,'liste écoles'!A:D,3,0)</f>
        <v>#N/A</v>
      </c>
      <c r="D377" s="21" t="e">
        <f>+VLOOKUP(A377,'liste écoles'!A:D,4,0)</f>
        <v>#N/A</v>
      </c>
      <c r="E377" s="21">
        <v>373</v>
      </c>
      <c r="F377" s="21"/>
      <c r="G377" s="21"/>
      <c r="H377" s="21"/>
      <c r="I377" s="21"/>
      <c r="J377" s="21"/>
      <c r="K377" s="21"/>
      <c r="L377" s="21"/>
      <c r="M377" s="21"/>
      <c r="N377" s="21"/>
      <c r="O377" s="22" t="str">
        <f t="shared" si="10"/>
        <v>/</v>
      </c>
      <c r="P377" s="21" t="e">
        <f>+VLOOKUP(O377,indices!C:G,3,0)</f>
        <v>#N/A</v>
      </c>
      <c r="Q377" s="26"/>
      <c r="R377" s="26"/>
      <c r="S377" s="26"/>
      <c r="T377" s="26">
        <f t="shared" si="11"/>
        <v>0</v>
      </c>
      <c r="U377" s="21"/>
      <c r="V377" s="21"/>
      <c r="W377" s="21"/>
      <c r="X377" s="29"/>
      <c r="Y377" s="29"/>
      <c r="Z377" s="21"/>
      <c r="AA377" s="21"/>
      <c r="AB377" s="21"/>
      <c r="AC377" s="21"/>
    </row>
    <row r="378" spans="1:29">
      <c r="A378" s="21"/>
      <c r="B378" s="21" t="e">
        <f>+VLOOKUP(A378,'liste écoles'!A:D,2,0)</f>
        <v>#N/A</v>
      </c>
      <c r="C378" s="21" t="e">
        <f>+VLOOKUP(A378,'liste écoles'!A:D,3,0)</f>
        <v>#N/A</v>
      </c>
      <c r="D378" s="21" t="e">
        <f>+VLOOKUP(A378,'liste écoles'!A:D,4,0)</f>
        <v>#N/A</v>
      </c>
      <c r="E378" s="21">
        <v>374</v>
      </c>
      <c r="F378" s="21"/>
      <c r="G378" s="21"/>
      <c r="H378" s="21"/>
      <c r="I378" s="21"/>
      <c r="J378" s="21"/>
      <c r="K378" s="21"/>
      <c r="L378" s="21"/>
      <c r="M378" s="21"/>
      <c r="N378" s="21"/>
      <c r="O378" s="22" t="str">
        <f t="shared" si="10"/>
        <v>/</v>
      </c>
      <c r="P378" s="21" t="e">
        <f>+VLOOKUP(O378,indices!C:G,3,0)</f>
        <v>#N/A</v>
      </c>
      <c r="Q378" s="26"/>
      <c r="R378" s="26"/>
      <c r="S378" s="26"/>
      <c r="T378" s="26">
        <f t="shared" si="11"/>
        <v>0</v>
      </c>
      <c r="U378" s="21"/>
      <c r="V378" s="21"/>
      <c r="W378" s="21"/>
      <c r="X378" s="29"/>
      <c r="Y378" s="29"/>
      <c r="Z378" s="21"/>
      <c r="AA378" s="21"/>
      <c r="AB378" s="21"/>
      <c r="AC378" s="21"/>
    </row>
    <row r="379" spans="1:29">
      <c r="A379" s="21"/>
      <c r="B379" s="21" t="e">
        <f>+VLOOKUP(A379,'liste écoles'!A:D,2,0)</f>
        <v>#N/A</v>
      </c>
      <c r="C379" s="21" t="e">
        <f>+VLOOKUP(A379,'liste écoles'!A:D,3,0)</f>
        <v>#N/A</v>
      </c>
      <c r="D379" s="21" t="e">
        <f>+VLOOKUP(A379,'liste écoles'!A:D,4,0)</f>
        <v>#N/A</v>
      </c>
      <c r="E379" s="21">
        <v>375</v>
      </c>
      <c r="F379" s="21"/>
      <c r="G379" s="21"/>
      <c r="H379" s="21"/>
      <c r="I379" s="21"/>
      <c r="J379" s="21"/>
      <c r="K379" s="21"/>
      <c r="L379" s="21"/>
      <c r="M379" s="21"/>
      <c r="N379" s="21"/>
      <c r="O379" s="22" t="str">
        <f t="shared" si="10"/>
        <v>/</v>
      </c>
      <c r="P379" s="21" t="e">
        <f>+VLOOKUP(O379,indices!C:G,3,0)</f>
        <v>#N/A</v>
      </c>
      <c r="Q379" s="26"/>
      <c r="R379" s="26"/>
      <c r="S379" s="26"/>
      <c r="T379" s="26">
        <f t="shared" si="11"/>
        <v>0</v>
      </c>
      <c r="U379" s="21"/>
      <c r="V379" s="21"/>
      <c r="W379" s="21"/>
      <c r="X379" s="29"/>
      <c r="Y379" s="29"/>
      <c r="Z379" s="21"/>
      <c r="AA379" s="21"/>
      <c r="AB379" s="21"/>
      <c r="AC379" s="21"/>
    </row>
    <row r="380" spans="1:29">
      <c r="A380" s="21"/>
      <c r="B380" s="21" t="e">
        <f>+VLOOKUP(A380,'liste écoles'!A:D,2,0)</f>
        <v>#N/A</v>
      </c>
      <c r="C380" s="21" t="e">
        <f>+VLOOKUP(A380,'liste écoles'!A:D,3,0)</f>
        <v>#N/A</v>
      </c>
      <c r="D380" s="21" t="e">
        <f>+VLOOKUP(A380,'liste écoles'!A:D,4,0)</f>
        <v>#N/A</v>
      </c>
      <c r="E380" s="21">
        <v>376</v>
      </c>
      <c r="F380" s="21"/>
      <c r="G380" s="21"/>
      <c r="H380" s="21"/>
      <c r="I380" s="21"/>
      <c r="J380" s="21"/>
      <c r="K380" s="21"/>
      <c r="L380" s="21"/>
      <c r="M380" s="21"/>
      <c r="N380" s="21"/>
      <c r="O380" s="22" t="str">
        <f t="shared" si="10"/>
        <v>/</v>
      </c>
      <c r="P380" s="21" t="e">
        <f>+VLOOKUP(O380,indices!C:G,3,0)</f>
        <v>#N/A</v>
      </c>
      <c r="Q380" s="26"/>
      <c r="R380" s="26"/>
      <c r="S380" s="26"/>
      <c r="T380" s="26">
        <f t="shared" si="11"/>
        <v>0</v>
      </c>
      <c r="U380" s="21"/>
      <c r="V380" s="21"/>
      <c r="W380" s="21"/>
      <c r="X380" s="29"/>
      <c r="Y380" s="29"/>
      <c r="Z380" s="21"/>
      <c r="AA380" s="21"/>
      <c r="AB380" s="21"/>
      <c r="AC380" s="21"/>
    </row>
    <row r="381" spans="1:29">
      <c r="A381" s="21"/>
      <c r="B381" s="21" t="e">
        <f>+VLOOKUP(A381,'liste écoles'!A:D,2,0)</f>
        <v>#N/A</v>
      </c>
      <c r="C381" s="21" t="e">
        <f>+VLOOKUP(A381,'liste écoles'!A:D,3,0)</f>
        <v>#N/A</v>
      </c>
      <c r="D381" s="21" t="e">
        <f>+VLOOKUP(A381,'liste écoles'!A:D,4,0)</f>
        <v>#N/A</v>
      </c>
      <c r="E381" s="21">
        <v>377</v>
      </c>
      <c r="F381" s="21"/>
      <c r="G381" s="21"/>
      <c r="H381" s="21"/>
      <c r="I381" s="21"/>
      <c r="J381" s="21"/>
      <c r="K381" s="21"/>
      <c r="L381" s="21"/>
      <c r="M381" s="21"/>
      <c r="N381" s="21"/>
      <c r="O381" s="22" t="str">
        <f t="shared" si="10"/>
        <v>/</v>
      </c>
      <c r="P381" s="21" t="e">
        <f>+VLOOKUP(O381,indices!C:G,3,0)</f>
        <v>#N/A</v>
      </c>
      <c r="Q381" s="26"/>
      <c r="R381" s="26"/>
      <c r="S381" s="26"/>
      <c r="T381" s="26">
        <f t="shared" si="11"/>
        <v>0</v>
      </c>
      <c r="U381" s="21"/>
      <c r="V381" s="21"/>
      <c r="W381" s="21"/>
      <c r="X381" s="29"/>
      <c r="Y381" s="29"/>
      <c r="Z381" s="21"/>
      <c r="AA381" s="21"/>
      <c r="AB381" s="21"/>
      <c r="AC381" s="21"/>
    </row>
    <row r="382" spans="1:29">
      <c r="A382" s="21"/>
      <c r="B382" s="21" t="e">
        <f>+VLOOKUP(A382,'liste écoles'!A:D,2,0)</f>
        <v>#N/A</v>
      </c>
      <c r="C382" s="21" t="e">
        <f>+VLOOKUP(A382,'liste écoles'!A:D,3,0)</f>
        <v>#N/A</v>
      </c>
      <c r="D382" s="21" t="e">
        <f>+VLOOKUP(A382,'liste écoles'!A:D,4,0)</f>
        <v>#N/A</v>
      </c>
      <c r="E382" s="21">
        <v>378</v>
      </c>
      <c r="F382" s="21"/>
      <c r="G382" s="21"/>
      <c r="H382" s="21"/>
      <c r="I382" s="21"/>
      <c r="J382" s="21"/>
      <c r="K382" s="21"/>
      <c r="L382" s="21"/>
      <c r="M382" s="21"/>
      <c r="N382" s="21"/>
      <c r="O382" s="22" t="str">
        <f t="shared" si="10"/>
        <v>/</v>
      </c>
      <c r="P382" s="21" t="e">
        <f>+VLOOKUP(O382,indices!C:G,3,0)</f>
        <v>#N/A</v>
      </c>
      <c r="Q382" s="26"/>
      <c r="R382" s="26"/>
      <c r="S382" s="26"/>
      <c r="T382" s="26">
        <f t="shared" si="11"/>
        <v>0</v>
      </c>
      <c r="U382" s="21"/>
      <c r="V382" s="21"/>
      <c r="W382" s="21"/>
      <c r="X382" s="29"/>
      <c r="Y382" s="29"/>
      <c r="Z382" s="21"/>
      <c r="AA382" s="21"/>
      <c r="AB382" s="21"/>
      <c r="AC382" s="21"/>
    </row>
    <row r="383" spans="1:29">
      <c r="A383" s="21"/>
      <c r="B383" s="21" t="e">
        <f>+VLOOKUP(A383,'liste écoles'!A:D,2,0)</f>
        <v>#N/A</v>
      </c>
      <c r="C383" s="21" t="e">
        <f>+VLOOKUP(A383,'liste écoles'!A:D,3,0)</f>
        <v>#N/A</v>
      </c>
      <c r="D383" s="21" t="e">
        <f>+VLOOKUP(A383,'liste écoles'!A:D,4,0)</f>
        <v>#N/A</v>
      </c>
      <c r="E383" s="21">
        <v>379</v>
      </c>
      <c r="F383" s="21"/>
      <c r="G383" s="21"/>
      <c r="H383" s="21"/>
      <c r="I383" s="21"/>
      <c r="J383" s="21"/>
      <c r="K383" s="21"/>
      <c r="L383" s="21"/>
      <c r="M383" s="21"/>
      <c r="N383" s="21"/>
      <c r="O383" s="22" t="str">
        <f t="shared" si="10"/>
        <v>/</v>
      </c>
      <c r="P383" s="21" t="e">
        <f>+VLOOKUP(O383,indices!C:G,3,0)</f>
        <v>#N/A</v>
      </c>
      <c r="Q383" s="26"/>
      <c r="R383" s="26"/>
      <c r="S383" s="26"/>
      <c r="T383" s="26">
        <f t="shared" si="11"/>
        <v>0</v>
      </c>
      <c r="U383" s="21"/>
      <c r="V383" s="21"/>
      <c r="W383" s="21"/>
      <c r="X383" s="29"/>
      <c r="Y383" s="29"/>
      <c r="Z383" s="21"/>
      <c r="AA383" s="21"/>
      <c r="AB383" s="21"/>
      <c r="AC383" s="21"/>
    </row>
    <row r="384" spans="1:29">
      <c r="A384" s="21"/>
      <c r="B384" s="21" t="e">
        <f>+VLOOKUP(A384,'liste écoles'!A:D,2,0)</f>
        <v>#N/A</v>
      </c>
      <c r="C384" s="21" t="e">
        <f>+VLOOKUP(A384,'liste écoles'!A:D,3,0)</f>
        <v>#N/A</v>
      </c>
      <c r="D384" s="21" t="e">
        <f>+VLOOKUP(A384,'liste écoles'!A:D,4,0)</f>
        <v>#N/A</v>
      </c>
      <c r="E384" s="21">
        <v>380</v>
      </c>
      <c r="F384" s="21"/>
      <c r="G384" s="21"/>
      <c r="H384" s="21"/>
      <c r="I384" s="21"/>
      <c r="J384" s="21"/>
      <c r="K384" s="21"/>
      <c r="L384" s="21"/>
      <c r="M384" s="21"/>
      <c r="N384" s="21"/>
      <c r="O384" s="22" t="str">
        <f t="shared" si="10"/>
        <v>/</v>
      </c>
      <c r="P384" s="21" t="e">
        <f>+VLOOKUP(O384,indices!C:G,3,0)</f>
        <v>#N/A</v>
      </c>
      <c r="Q384" s="26"/>
      <c r="R384" s="26"/>
      <c r="S384" s="26"/>
      <c r="T384" s="26">
        <f t="shared" si="11"/>
        <v>0</v>
      </c>
      <c r="U384" s="21"/>
      <c r="V384" s="21"/>
      <c r="W384" s="21"/>
      <c r="X384" s="29"/>
      <c r="Y384" s="29"/>
      <c r="Z384" s="21"/>
      <c r="AA384" s="21"/>
      <c r="AB384" s="21"/>
      <c r="AC384" s="21"/>
    </row>
    <row r="385" spans="1:29">
      <c r="A385" s="21"/>
      <c r="B385" s="21" t="e">
        <f>+VLOOKUP(A385,'liste écoles'!A:D,2,0)</f>
        <v>#N/A</v>
      </c>
      <c r="C385" s="21" t="e">
        <f>+VLOOKUP(A385,'liste écoles'!A:D,3,0)</f>
        <v>#N/A</v>
      </c>
      <c r="D385" s="21" t="e">
        <f>+VLOOKUP(A385,'liste écoles'!A:D,4,0)</f>
        <v>#N/A</v>
      </c>
      <c r="E385" s="21">
        <v>381</v>
      </c>
      <c r="F385" s="21"/>
      <c r="G385" s="21"/>
      <c r="H385" s="21"/>
      <c r="I385" s="21"/>
      <c r="J385" s="21"/>
      <c r="K385" s="21"/>
      <c r="L385" s="21"/>
      <c r="M385" s="21"/>
      <c r="N385" s="21"/>
      <c r="O385" s="22" t="str">
        <f t="shared" si="10"/>
        <v>/</v>
      </c>
      <c r="P385" s="21" t="e">
        <f>+VLOOKUP(O385,indices!C:G,3,0)</f>
        <v>#N/A</v>
      </c>
      <c r="Q385" s="26"/>
      <c r="R385" s="26"/>
      <c r="S385" s="26"/>
      <c r="T385" s="26">
        <f t="shared" si="11"/>
        <v>0</v>
      </c>
      <c r="U385" s="21"/>
      <c r="V385" s="21"/>
      <c r="W385" s="21"/>
      <c r="X385" s="29"/>
      <c r="Y385" s="29"/>
      <c r="Z385" s="21"/>
      <c r="AA385" s="21"/>
      <c r="AB385" s="21"/>
      <c r="AC385" s="21"/>
    </row>
    <row r="386" spans="1:29">
      <c r="A386" s="21"/>
      <c r="B386" s="21" t="e">
        <f>+VLOOKUP(A386,'liste écoles'!A:D,2,0)</f>
        <v>#N/A</v>
      </c>
      <c r="C386" s="21" t="e">
        <f>+VLOOKUP(A386,'liste écoles'!A:D,3,0)</f>
        <v>#N/A</v>
      </c>
      <c r="D386" s="21" t="e">
        <f>+VLOOKUP(A386,'liste écoles'!A:D,4,0)</f>
        <v>#N/A</v>
      </c>
      <c r="E386" s="21">
        <v>382</v>
      </c>
      <c r="F386" s="21"/>
      <c r="G386" s="21"/>
      <c r="H386" s="21"/>
      <c r="I386" s="21"/>
      <c r="J386" s="21"/>
      <c r="K386" s="21"/>
      <c r="L386" s="21"/>
      <c r="M386" s="21"/>
      <c r="N386" s="21"/>
      <c r="O386" s="22" t="str">
        <f t="shared" si="10"/>
        <v>/</v>
      </c>
      <c r="P386" s="21" t="e">
        <f>+VLOOKUP(O386,indices!C:G,3,0)</f>
        <v>#N/A</v>
      </c>
      <c r="Q386" s="26"/>
      <c r="R386" s="26"/>
      <c r="S386" s="26"/>
      <c r="T386" s="26">
        <f t="shared" si="11"/>
        <v>0</v>
      </c>
      <c r="U386" s="21"/>
      <c r="V386" s="21"/>
      <c r="W386" s="21"/>
      <c r="X386" s="29"/>
      <c r="Y386" s="29"/>
      <c r="Z386" s="21"/>
      <c r="AA386" s="21"/>
      <c r="AB386" s="21"/>
      <c r="AC386" s="21"/>
    </row>
    <row r="387" spans="1:29">
      <c r="A387" s="21"/>
      <c r="B387" s="21" t="e">
        <f>+VLOOKUP(A387,'liste écoles'!A:D,2,0)</f>
        <v>#N/A</v>
      </c>
      <c r="C387" s="21" t="e">
        <f>+VLOOKUP(A387,'liste écoles'!A:D,3,0)</f>
        <v>#N/A</v>
      </c>
      <c r="D387" s="21" t="e">
        <f>+VLOOKUP(A387,'liste écoles'!A:D,4,0)</f>
        <v>#N/A</v>
      </c>
      <c r="E387" s="21">
        <v>383</v>
      </c>
      <c r="F387" s="21"/>
      <c r="G387" s="21"/>
      <c r="H387" s="21"/>
      <c r="I387" s="21"/>
      <c r="J387" s="21"/>
      <c r="K387" s="21"/>
      <c r="L387" s="21"/>
      <c r="M387" s="21"/>
      <c r="N387" s="21"/>
      <c r="O387" s="22" t="str">
        <f t="shared" si="10"/>
        <v>/</v>
      </c>
      <c r="P387" s="21" t="e">
        <f>+VLOOKUP(O387,indices!C:G,3,0)</f>
        <v>#N/A</v>
      </c>
      <c r="Q387" s="26"/>
      <c r="R387" s="26"/>
      <c r="S387" s="26"/>
      <c r="T387" s="26">
        <f t="shared" si="11"/>
        <v>0</v>
      </c>
      <c r="U387" s="21"/>
      <c r="V387" s="21"/>
      <c r="W387" s="21"/>
      <c r="X387" s="29"/>
      <c r="Y387" s="29"/>
      <c r="Z387" s="21"/>
      <c r="AA387" s="21"/>
      <c r="AB387" s="21"/>
      <c r="AC387" s="21"/>
    </row>
    <row r="388" spans="1:29">
      <c r="A388" s="21"/>
      <c r="B388" s="21" t="e">
        <f>+VLOOKUP(A388,'liste écoles'!A:D,2,0)</f>
        <v>#N/A</v>
      </c>
      <c r="C388" s="21" t="e">
        <f>+VLOOKUP(A388,'liste écoles'!A:D,3,0)</f>
        <v>#N/A</v>
      </c>
      <c r="D388" s="21" t="e">
        <f>+VLOOKUP(A388,'liste écoles'!A:D,4,0)</f>
        <v>#N/A</v>
      </c>
      <c r="E388" s="21">
        <v>384</v>
      </c>
      <c r="F388" s="21"/>
      <c r="G388" s="21"/>
      <c r="H388" s="21"/>
      <c r="I388" s="21"/>
      <c r="J388" s="21"/>
      <c r="K388" s="21"/>
      <c r="L388" s="21"/>
      <c r="M388" s="21"/>
      <c r="N388" s="21"/>
      <c r="O388" s="22" t="str">
        <f t="shared" si="10"/>
        <v>/</v>
      </c>
      <c r="P388" s="21" t="e">
        <f>+VLOOKUP(O388,indices!C:G,3,0)</f>
        <v>#N/A</v>
      </c>
      <c r="Q388" s="26"/>
      <c r="R388" s="26"/>
      <c r="S388" s="26"/>
      <c r="T388" s="26">
        <f t="shared" si="11"/>
        <v>0</v>
      </c>
      <c r="U388" s="21"/>
      <c r="V388" s="21"/>
      <c r="W388" s="21"/>
      <c r="X388" s="29"/>
      <c r="Y388" s="29"/>
      <c r="Z388" s="21"/>
      <c r="AA388" s="21"/>
      <c r="AB388" s="21"/>
      <c r="AC388" s="21"/>
    </row>
    <row r="389" spans="1:29">
      <c r="A389" s="21"/>
      <c r="B389" s="21" t="e">
        <f>+VLOOKUP(A389,'liste écoles'!A:D,2,0)</f>
        <v>#N/A</v>
      </c>
      <c r="C389" s="21" t="e">
        <f>+VLOOKUP(A389,'liste écoles'!A:D,3,0)</f>
        <v>#N/A</v>
      </c>
      <c r="D389" s="21" t="e">
        <f>+VLOOKUP(A389,'liste écoles'!A:D,4,0)</f>
        <v>#N/A</v>
      </c>
      <c r="E389" s="21">
        <v>385</v>
      </c>
      <c r="F389" s="21"/>
      <c r="G389" s="21"/>
      <c r="H389" s="21"/>
      <c r="I389" s="21"/>
      <c r="J389" s="21"/>
      <c r="K389" s="21"/>
      <c r="L389" s="21"/>
      <c r="M389" s="21"/>
      <c r="N389" s="21"/>
      <c r="O389" s="22" t="str">
        <f t="shared" ref="O389:O452" si="12">+CONCATENATE(K389,"/",M389)</f>
        <v>/</v>
      </c>
      <c r="P389" s="21" t="e">
        <f>+VLOOKUP(O389,indices!C:G,3,0)</f>
        <v>#N/A</v>
      </c>
      <c r="Q389" s="26"/>
      <c r="R389" s="26"/>
      <c r="S389" s="26"/>
      <c r="T389" s="26">
        <f t="shared" si="11"/>
        <v>0</v>
      </c>
      <c r="U389" s="21"/>
      <c r="V389" s="21"/>
      <c r="W389" s="21"/>
      <c r="X389" s="29"/>
      <c r="Y389" s="29"/>
      <c r="Z389" s="21"/>
      <c r="AA389" s="21"/>
      <c r="AB389" s="21"/>
      <c r="AC389" s="21"/>
    </row>
    <row r="390" spans="1:29">
      <c r="A390" s="21"/>
      <c r="B390" s="21" t="e">
        <f>+VLOOKUP(A390,'liste écoles'!A:D,2,0)</f>
        <v>#N/A</v>
      </c>
      <c r="C390" s="21" t="e">
        <f>+VLOOKUP(A390,'liste écoles'!A:D,3,0)</f>
        <v>#N/A</v>
      </c>
      <c r="D390" s="21" t="e">
        <f>+VLOOKUP(A390,'liste écoles'!A:D,4,0)</f>
        <v>#N/A</v>
      </c>
      <c r="E390" s="21">
        <v>386</v>
      </c>
      <c r="F390" s="21"/>
      <c r="G390" s="21"/>
      <c r="H390" s="21"/>
      <c r="I390" s="21"/>
      <c r="J390" s="21"/>
      <c r="K390" s="21"/>
      <c r="L390" s="21"/>
      <c r="M390" s="21"/>
      <c r="N390" s="21"/>
      <c r="O390" s="22" t="str">
        <f t="shared" si="12"/>
        <v>/</v>
      </c>
      <c r="P390" s="21" t="e">
        <f>+VLOOKUP(O390,indices!C:G,3,0)</f>
        <v>#N/A</v>
      </c>
      <c r="Q390" s="26"/>
      <c r="R390" s="26"/>
      <c r="S390" s="26"/>
      <c r="T390" s="26">
        <f t="shared" ref="T390:T453" si="13">+SUM(Q390:S390)</f>
        <v>0</v>
      </c>
      <c r="U390" s="21"/>
      <c r="V390" s="21"/>
      <c r="W390" s="21"/>
      <c r="X390" s="29"/>
      <c r="Y390" s="29"/>
      <c r="Z390" s="21"/>
      <c r="AA390" s="21"/>
      <c r="AB390" s="21"/>
      <c r="AC390" s="21"/>
    </row>
    <row r="391" spans="1:29">
      <c r="A391" s="21"/>
      <c r="B391" s="21" t="e">
        <f>+VLOOKUP(A391,'liste écoles'!A:D,2,0)</f>
        <v>#N/A</v>
      </c>
      <c r="C391" s="21" t="e">
        <f>+VLOOKUP(A391,'liste écoles'!A:D,3,0)</f>
        <v>#N/A</v>
      </c>
      <c r="D391" s="21" t="e">
        <f>+VLOOKUP(A391,'liste écoles'!A:D,4,0)</f>
        <v>#N/A</v>
      </c>
      <c r="E391" s="21">
        <v>387</v>
      </c>
      <c r="F391" s="21"/>
      <c r="G391" s="21"/>
      <c r="H391" s="21"/>
      <c r="I391" s="21"/>
      <c r="J391" s="21"/>
      <c r="K391" s="21"/>
      <c r="L391" s="21"/>
      <c r="M391" s="21"/>
      <c r="N391" s="21"/>
      <c r="O391" s="22" t="str">
        <f t="shared" si="12"/>
        <v>/</v>
      </c>
      <c r="P391" s="21" t="e">
        <f>+VLOOKUP(O391,indices!C:G,3,0)</f>
        <v>#N/A</v>
      </c>
      <c r="Q391" s="26"/>
      <c r="R391" s="26"/>
      <c r="S391" s="26"/>
      <c r="T391" s="26">
        <f t="shared" si="13"/>
        <v>0</v>
      </c>
      <c r="U391" s="21"/>
      <c r="V391" s="21"/>
      <c r="W391" s="21"/>
      <c r="X391" s="29"/>
      <c r="Y391" s="29"/>
      <c r="Z391" s="21"/>
      <c r="AA391" s="21"/>
      <c r="AB391" s="21"/>
      <c r="AC391" s="21"/>
    </row>
    <row r="392" spans="1:29">
      <c r="A392" s="21"/>
      <c r="B392" s="21" t="e">
        <f>+VLOOKUP(A392,'liste écoles'!A:D,2,0)</f>
        <v>#N/A</v>
      </c>
      <c r="C392" s="21" t="e">
        <f>+VLOOKUP(A392,'liste écoles'!A:D,3,0)</f>
        <v>#N/A</v>
      </c>
      <c r="D392" s="21" t="e">
        <f>+VLOOKUP(A392,'liste écoles'!A:D,4,0)</f>
        <v>#N/A</v>
      </c>
      <c r="E392" s="21">
        <v>388</v>
      </c>
      <c r="F392" s="21"/>
      <c r="G392" s="21"/>
      <c r="H392" s="21"/>
      <c r="I392" s="21"/>
      <c r="J392" s="21"/>
      <c r="K392" s="21"/>
      <c r="L392" s="21"/>
      <c r="M392" s="21"/>
      <c r="N392" s="21"/>
      <c r="O392" s="22" t="str">
        <f t="shared" si="12"/>
        <v>/</v>
      </c>
      <c r="P392" s="21" t="e">
        <f>+VLOOKUP(O392,indices!C:G,3,0)</f>
        <v>#N/A</v>
      </c>
      <c r="Q392" s="26"/>
      <c r="R392" s="26"/>
      <c r="S392" s="26"/>
      <c r="T392" s="26">
        <f t="shared" si="13"/>
        <v>0</v>
      </c>
      <c r="U392" s="21"/>
      <c r="V392" s="21"/>
      <c r="W392" s="21"/>
      <c r="X392" s="29"/>
      <c r="Y392" s="29"/>
      <c r="Z392" s="21"/>
      <c r="AA392" s="21"/>
      <c r="AB392" s="21"/>
      <c r="AC392" s="21"/>
    </row>
    <row r="393" spans="1:29">
      <c r="A393" s="21"/>
      <c r="B393" s="21" t="e">
        <f>+VLOOKUP(A393,'liste écoles'!A:D,2,0)</f>
        <v>#N/A</v>
      </c>
      <c r="C393" s="21" t="e">
        <f>+VLOOKUP(A393,'liste écoles'!A:D,3,0)</f>
        <v>#N/A</v>
      </c>
      <c r="D393" s="21" t="e">
        <f>+VLOOKUP(A393,'liste écoles'!A:D,4,0)</f>
        <v>#N/A</v>
      </c>
      <c r="E393" s="21">
        <v>389</v>
      </c>
      <c r="F393" s="21"/>
      <c r="G393" s="21"/>
      <c r="H393" s="21"/>
      <c r="I393" s="21"/>
      <c r="J393" s="21"/>
      <c r="K393" s="21"/>
      <c r="L393" s="21"/>
      <c r="M393" s="21"/>
      <c r="N393" s="21"/>
      <c r="O393" s="22" t="str">
        <f t="shared" si="12"/>
        <v>/</v>
      </c>
      <c r="P393" s="21" t="e">
        <f>+VLOOKUP(O393,indices!C:G,3,0)</f>
        <v>#N/A</v>
      </c>
      <c r="Q393" s="26"/>
      <c r="R393" s="26"/>
      <c r="S393" s="26"/>
      <c r="T393" s="26">
        <f t="shared" si="13"/>
        <v>0</v>
      </c>
      <c r="U393" s="21"/>
      <c r="V393" s="21"/>
      <c r="W393" s="21"/>
      <c r="X393" s="29"/>
      <c r="Y393" s="29"/>
      <c r="Z393" s="21"/>
      <c r="AA393" s="21"/>
      <c r="AB393" s="21"/>
      <c r="AC393" s="21"/>
    </row>
    <row r="394" spans="1:29">
      <c r="A394" s="21"/>
      <c r="B394" s="21" t="e">
        <f>+VLOOKUP(A394,'liste écoles'!A:D,2,0)</f>
        <v>#N/A</v>
      </c>
      <c r="C394" s="21" t="e">
        <f>+VLOOKUP(A394,'liste écoles'!A:D,3,0)</f>
        <v>#N/A</v>
      </c>
      <c r="D394" s="21" t="e">
        <f>+VLOOKUP(A394,'liste écoles'!A:D,4,0)</f>
        <v>#N/A</v>
      </c>
      <c r="E394" s="21">
        <v>390</v>
      </c>
      <c r="F394" s="21"/>
      <c r="G394" s="21"/>
      <c r="H394" s="21"/>
      <c r="I394" s="21"/>
      <c r="J394" s="21"/>
      <c r="K394" s="21"/>
      <c r="L394" s="21"/>
      <c r="M394" s="21"/>
      <c r="N394" s="21"/>
      <c r="O394" s="22" t="str">
        <f t="shared" si="12"/>
        <v>/</v>
      </c>
      <c r="P394" s="21" t="e">
        <f>+VLOOKUP(O394,indices!C:G,3,0)</f>
        <v>#N/A</v>
      </c>
      <c r="Q394" s="26"/>
      <c r="R394" s="26"/>
      <c r="S394" s="26"/>
      <c r="T394" s="26">
        <f t="shared" si="13"/>
        <v>0</v>
      </c>
      <c r="U394" s="21"/>
      <c r="V394" s="21"/>
      <c r="W394" s="21"/>
      <c r="X394" s="29"/>
      <c r="Y394" s="29"/>
      <c r="Z394" s="21"/>
      <c r="AA394" s="21"/>
      <c r="AB394" s="21"/>
      <c r="AC394" s="21"/>
    </row>
    <row r="395" spans="1:29">
      <c r="A395" s="21"/>
      <c r="B395" s="21" t="e">
        <f>+VLOOKUP(A395,'liste écoles'!A:D,2,0)</f>
        <v>#N/A</v>
      </c>
      <c r="C395" s="21" t="e">
        <f>+VLOOKUP(A395,'liste écoles'!A:D,3,0)</f>
        <v>#N/A</v>
      </c>
      <c r="D395" s="21" t="e">
        <f>+VLOOKUP(A395,'liste écoles'!A:D,4,0)</f>
        <v>#N/A</v>
      </c>
      <c r="E395" s="21">
        <v>391</v>
      </c>
      <c r="F395" s="21"/>
      <c r="G395" s="21"/>
      <c r="H395" s="21"/>
      <c r="I395" s="21"/>
      <c r="J395" s="21"/>
      <c r="K395" s="21"/>
      <c r="L395" s="21"/>
      <c r="M395" s="21"/>
      <c r="N395" s="21"/>
      <c r="O395" s="22" t="str">
        <f t="shared" si="12"/>
        <v>/</v>
      </c>
      <c r="P395" s="21" t="e">
        <f>+VLOOKUP(O395,indices!C:G,3,0)</f>
        <v>#N/A</v>
      </c>
      <c r="Q395" s="26"/>
      <c r="R395" s="26"/>
      <c r="S395" s="26"/>
      <c r="T395" s="26">
        <f t="shared" si="13"/>
        <v>0</v>
      </c>
      <c r="U395" s="21"/>
      <c r="V395" s="21"/>
      <c r="W395" s="21"/>
      <c r="X395" s="29"/>
      <c r="Y395" s="29"/>
      <c r="Z395" s="21"/>
      <c r="AA395" s="21"/>
      <c r="AB395" s="21"/>
      <c r="AC395" s="21"/>
    </row>
    <row r="396" spans="1:29">
      <c r="A396" s="21"/>
      <c r="B396" s="21" t="e">
        <f>+VLOOKUP(A396,'liste écoles'!A:D,2,0)</f>
        <v>#N/A</v>
      </c>
      <c r="C396" s="21" t="e">
        <f>+VLOOKUP(A396,'liste écoles'!A:D,3,0)</f>
        <v>#N/A</v>
      </c>
      <c r="D396" s="21" t="e">
        <f>+VLOOKUP(A396,'liste écoles'!A:D,4,0)</f>
        <v>#N/A</v>
      </c>
      <c r="E396" s="21">
        <v>392</v>
      </c>
      <c r="F396" s="21"/>
      <c r="G396" s="21"/>
      <c r="H396" s="21"/>
      <c r="I396" s="21"/>
      <c r="J396" s="21"/>
      <c r="K396" s="21"/>
      <c r="L396" s="21"/>
      <c r="M396" s="21"/>
      <c r="N396" s="21"/>
      <c r="O396" s="22" t="str">
        <f t="shared" si="12"/>
        <v>/</v>
      </c>
      <c r="P396" s="21" t="e">
        <f>+VLOOKUP(O396,indices!C:G,3,0)</f>
        <v>#N/A</v>
      </c>
      <c r="Q396" s="26"/>
      <c r="R396" s="26"/>
      <c r="S396" s="26"/>
      <c r="T396" s="26">
        <f t="shared" si="13"/>
        <v>0</v>
      </c>
      <c r="U396" s="21"/>
      <c r="V396" s="21"/>
      <c r="W396" s="21"/>
      <c r="X396" s="29"/>
      <c r="Y396" s="29"/>
      <c r="Z396" s="21"/>
      <c r="AA396" s="21"/>
      <c r="AB396" s="21"/>
      <c r="AC396" s="21"/>
    </row>
    <row r="397" spans="1:29">
      <c r="A397" s="21"/>
      <c r="B397" s="21" t="e">
        <f>+VLOOKUP(A397,'liste écoles'!A:D,2,0)</f>
        <v>#N/A</v>
      </c>
      <c r="C397" s="21" t="e">
        <f>+VLOOKUP(A397,'liste écoles'!A:D,3,0)</f>
        <v>#N/A</v>
      </c>
      <c r="D397" s="21" t="e">
        <f>+VLOOKUP(A397,'liste écoles'!A:D,4,0)</f>
        <v>#N/A</v>
      </c>
      <c r="E397" s="21">
        <v>393</v>
      </c>
      <c r="F397" s="21"/>
      <c r="G397" s="21"/>
      <c r="H397" s="21"/>
      <c r="I397" s="21"/>
      <c r="J397" s="21"/>
      <c r="K397" s="21"/>
      <c r="L397" s="21"/>
      <c r="M397" s="21"/>
      <c r="N397" s="21"/>
      <c r="O397" s="22" t="str">
        <f t="shared" si="12"/>
        <v>/</v>
      </c>
      <c r="P397" s="21" t="e">
        <f>+VLOOKUP(O397,indices!C:G,3,0)</f>
        <v>#N/A</v>
      </c>
      <c r="Q397" s="26"/>
      <c r="R397" s="26"/>
      <c r="S397" s="26"/>
      <c r="T397" s="26">
        <f t="shared" si="13"/>
        <v>0</v>
      </c>
      <c r="U397" s="21"/>
      <c r="V397" s="21"/>
      <c r="W397" s="21"/>
      <c r="X397" s="29"/>
      <c r="Y397" s="29"/>
      <c r="Z397" s="21"/>
      <c r="AA397" s="21"/>
      <c r="AB397" s="21"/>
      <c r="AC397" s="21"/>
    </row>
    <row r="398" spans="1:29">
      <c r="A398" s="21"/>
      <c r="B398" s="21" t="e">
        <f>+VLOOKUP(A398,'liste écoles'!A:D,2,0)</f>
        <v>#N/A</v>
      </c>
      <c r="C398" s="21" t="e">
        <f>+VLOOKUP(A398,'liste écoles'!A:D,3,0)</f>
        <v>#N/A</v>
      </c>
      <c r="D398" s="21" t="e">
        <f>+VLOOKUP(A398,'liste écoles'!A:D,4,0)</f>
        <v>#N/A</v>
      </c>
      <c r="E398" s="21">
        <v>394</v>
      </c>
      <c r="F398" s="21"/>
      <c r="G398" s="21"/>
      <c r="H398" s="21"/>
      <c r="I398" s="21"/>
      <c r="J398" s="21"/>
      <c r="K398" s="21"/>
      <c r="L398" s="21"/>
      <c r="M398" s="21"/>
      <c r="N398" s="21"/>
      <c r="O398" s="22" t="str">
        <f t="shared" si="12"/>
        <v>/</v>
      </c>
      <c r="P398" s="21" t="e">
        <f>+VLOOKUP(O398,indices!C:G,3,0)</f>
        <v>#N/A</v>
      </c>
      <c r="Q398" s="26"/>
      <c r="R398" s="26"/>
      <c r="S398" s="26"/>
      <c r="T398" s="26">
        <f t="shared" si="13"/>
        <v>0</v>
      </c>
      <c r="U398" s="21"/>
      <c r="V398" s="21"/>
      <c r="W398" s="21"/>
      <c r="X398" s="29"/>
      <c r="Y398" s="29"/>
      <c r="Z398" s="21"/>
      <c r="AA398" s="21"/>
      <c r="AB398" s="21"/>
      <c r="AC398" s="21"/>
    </row>
    <row r="399" spans="1:29">
      <c r="A399" s="21"/>
      <c r="B399" s="21" t="e">
        <f>+VLOOKUP(A399,'liste écoles'!A:D,2,0)</f>
        <v>#N/A</v>
      </c>
      <c r="C399" s="21" t="e">
        <f>+VLOOKUP(A399,'liste écoles'!A:D,3,0)</f>
        <v>#N/A</v>
      </c>
      <c r="D399" s="21" t="e">
        <f>+VLOOKUP(A399,'liste écoles'!A:D,4,0)</f>
        <v>#N/A</v>
      </c>
      <c r="E399" s="21">
        <v>395</v>
      </c>
      <c r="F399" s="21"/>
      <c r="G399" s="21"/>
      <c r="H399" s="21"/>
      <c r="I399" s="21"/>
      <c r="J399" s="21"/>
      <c r="K399" s="21"/>
      <c r="L399" s="21"/>
      <c r="M399" s="21"/>
      <c r="N399" s="21"/>
      <c r="O399" s="22" t="str">
        <f t="shared" si="12"/>
        <v>/</v>
      </c>
      <c r="P399" s="21" t="e">
        <f>+VLOOKUP(O399,indices!C:G,3,0)</f>
        <v>#N/A</v>
      </c>
      <c r="Q399" s="26"/>
      <c r="R399" s="26"/>
      <c r="S399" s="26"/>
      <c r="T399" s="26">
        <f t="shared" si="13"/>
        <v>0</v>
      </c>
      <c r="U399" s="21"/>
      <c r="V399" s="21"/>
      <c r="W399" s="21"/>
      <c r="X399" s="29"/>
      <c r="Y399" s="29"/>
      <c r="Z399" s="21"/>
      <c r="AA399" s="21"/>
      <c r="AB399" s="21"/>
      <c r="AC399" s="21"/>
    </row>
    <row r="400" spans="1:29">
      <c r="A400" s="21"/>
      <c r="B400" s="21" t="e">
        <f>+VLOOKUP(A400,'liste écoles'!A:D,2,0)</f>
        <v>#N/A</v>
      </c>
      <c r="C400" s="21" t="e">
        <f>+VLOOKUP(A400,'liste écoles'!A:D,3,0)</f>
        <v>#N/A</v>
      </c>
      <c r="D400" s="21" t="e">
        <f>+VLOOKUP(A400,'liste écoles'!A:D,4,0)</f>
        <v>#N/A</v>
      </c>
      <c r="E400" s="21">
        <v>396</v>
      </c>
      <c r="F400" s="21"/>
      <c r="G400" s="21"/>
      <c r="H400" s="21"/>
      <c r="I400" s="21"/>
      <c r="J400" s="21"/>
      <c r="K400" s="21"/>
      <c r="L400" s="21"/>
      <c r="M400" s="21"/>
      <c r="N400" s="21"/>
      <c r="O400" s="22" t="str">
        <f t="shared" si="12"/>
        <v>/</v>
      </c>
      <c r="P400" s="21" t="e">
        <f>+VLOOKUP(O400,indices!C:G,3,0)</f>
        <v>#N/A</v>
      </c>
      <c r="Q400" s="26"/>
      <c r="R400" s="26"/>
      <c r="S400" s="26"/>
      <c r="T400" s="26">
        <f t="shared" si="13"/>
        <v>0</v>
      </c>
      <c r="U400" s="21"/>
      <c r="V400" s="21"/>
      <c r="W400" s="21"/>
      <c r="X400" s="29"/>
      <c r="Y400" s="29"/>
      <c r="Z400" s="21"/>
      <c r="AA400" s="21"/>
      <c r="AB400" s="21"/>
      <c r="AC400" s="21"/>
    </row>
    <row r="401" spans="1:29">
      <c r="A401" s="21"/>
      <c r="B401" s="21" t="e">
        <f>+VLOOKUP(A401,'liste écoles'!A:D,2,0)</f>
        <v>#N/A</v>
      </c>
      <c r="C401" s="21" t="e">
        <f>+VLOOKUP(A401,'liste écoles'!A:D,3,0)</f>
        <v>#N/A</v>
      </c>
      <c r="D401" s="21" t="e">
        <f>+VLOOKUP(A401,'liste écoles'!A:D,4,0)</f>
        <v>#N/A</v>
      </c>
      <c r="E401" s="21">
        <v>397</v>
      </c>
      <c r="F401" s="21"/>
      <c r="G401" s="21"/>
      <c r="H401" s="21"/>
      <c r="I401" s="21"/>
      <c r="J401" s="21"/>
      <c r="K401" s="21"/>
      <c r="L401" s="21"/>
      <c r="M401" s="21"/>
      <c r="N401" s="21"/>
      <c r="O401" s="22" t="str">
        <f t="shared" si="12"/>
        <v>/</v>
      </c>
      <c r="P401" s="21" t="e">
        <f>+VLOOKUP(O401,indices!C:G,3,0)</f>
        <v>#N/A</v>
      </c>
      <c r="Q401" s="26"/>
      <c r="R401" s="26"/>
      <c r="S401" s="26"/>
      <c r="T401" s="26">
        <f t="shared" si="13"/>
        <v>0</v>
      </c>
      <c r="U401" s="21"/>
      <c r="V401" s="21"/>
      <c r="W401" s="21"/>
      <c r="X401" s="29"/>
      <c r="Y401" s="29"/>
      <c r="Z401" s="21"/>
      <c r="AA401" s="21"/>
      <c r="AB401" s="21"/>
      <c r="AC401" s="21"/>
    </row>
    <row r="402" spans="1:29">
      <c r="A402" s="21"/>
      <c r="B402" s="21" t="e">
        <f>+VLOOKUP(A402,'liste écoles'!A:D,2,0)</f>
        <v>#N/A</v>
      </c>
      <c r="C402" s="21" t="e">
        <f>+VLOOKUP(A402,'liste écoles'!A:D,3,0)</f>
        <v>#N/A</v>
      </c>
      <c r="D402" s="21" t="e">
        <f>+VLOOKUP(A402,'liste écoles'!A:D,4,0)</f>
        <v>#N/A</v>
      </c>
      <c r="E402" s="21">
        <v>398</v>
      </c>
      <c r="F402" s="21"/>
      <c r="G402" s="21"/>
      <c r="H402" s="21"/>
      <c r="I402" s="21"/>
      <c r="J402" s="21"/>
      <c r="K402" s="21"/>
      <c r="L402" s="21"/>
      <c r="M402" s="21"/>
      <c r="N402" s="21"/>
      <c r="O402" s="22" t="str">
        <f t="shared" si="12"/>
        <v>/</v>
      </c>
      <c r="P402" s="21" t="e">
        <f>+VLOOKUP(O402,indices!C:G,3,0)</f>
        <v>#N/A</v>
      </c>
      <c r="Q402" s="26"/>
      <c r="R402" s="26"/>
      <c r="S402" s="26"/>
      <c r="T402" s="26">
        <f t="shared" si="13"/>
        <v>0</v>
      </c>
      <c r="U402" s="21"/>
      <c r="V402" s="21"/>
      <c r="W402" s="21"/>
      <c r="X402" s="29"/>
      <c r="Y402" s="29"/>
      <c r="Z402" s="21"/>
      <c r="AA402" s="21"/>
      <c r="AB402" s="21"/>
      <c r="AC402" s="21"/>
    </row>
    <row r="403" spans="1:29">
      <c r="A403" s="21"/>
      <c r="B403" s="21" t="e">
        <f>+VLOOKUP(A403,'liste écoles'!A:D,2,0)</f>
        <v>#N/A</v>
      </c>
      <c r="C403" s="21" t="e">
        <f>+VLOOKUP(A403,'liste écoles'!A:D,3,0)</f>
        <v>#N/A</v>
      </c>
      <c r="D403" s="21" t="e">
        <f>+VLOOKUP(A403,'liste écoles'!A:D,4,0)</f>
        <v>#N/A</v>
      </c>
      <c r="E403" s="21">
        <v>399</v>
      </c>
      <c r="F403" s="21"/>
      <c r="G403" s="21"/>
      <c r="H403" s="21"/>
      <c r="I403" s="21"/>
      <c r="J403" s="21"/>
      <c r="K403" s="21"/>
      <c r="L403" s="21"/>
      <c r="M403" s="21"/>
      <c r="N403" s="21"/>
      <c r="O403" s="22" t="str">
        <f t="shared" si="12"/>
        <v>/</v>
      </c>
      <c r="P403" s="21" t="e">
        <f>+VLOOKUP(O403,indices!C:G,3,0)</f>
        <v>#N/A</v>
      </c>
      <c r="Q403" s="26"/>
      <c r="R403" s="26"/>
      <c r="S403" s="26"/>
      <c r="T403" s="26">
        <f t="shared" si="13"/>
        <v>0</v>
      </c>
      <c r="U403" s="21"/>
      <c r="V403" s="21"/>
      <c r="W403" s="21"/>
      <c r="X403" s="29"/>
      <c r="Y403" s="29"/>
      <c r="Z403" s="21"/>
      <c r="AA403" s="21"/>
      <c r="AB403" s="21"/>
      <c r="AC403" s="21"/>
    </row>
    <row r="404" spans="1:29">
      <c r="A404" s="21"/>
      <c r="B404" s="21" t="e">
        <f>+VLOOKUP(A404,'liste écoles'!A:D,2,0)</f>
        <v>#N/A</v>
      </c>
      <c r="C404" s="21" t="e">
        <f>+VLOOKUP(A404,'liste écoles'!A:D,3,0)</f>
        <v>#N/A</v>
      </c>
      <c r="D404" s="21" t="e">
        <f>+VLOOKUP(A404,'liste écoles'!A:D,4,0)</f>
        <v>#N/A</v>
      </c>
      <c r="E404" s="21">
        <v>400</v>
      </c>
      <c r="F404" s="21"/>
      <c r="G404" s="21"/>
      <c r="H404" s="21"/>
      <c r="I404" s="21"/>
      <c r="J404" s="21"/>
      <c r="K404" s="21"/>
      <c r="L404" s="21"/>
      <c r="M404" s="21"/>
      <c r="N404" s="21"/>
      <c r="O404" s="22" t="str">
        <f t="shared" si="12"/>
        <v>/</v>
      </c>
      <c r="P404" s="21" t="e">
        <f>+VLOOKUP(O404,indices!C:G,3,0)</f>
        <v>#N/A</v>
      </c>
      <c r="Q404" s="26"/>
      <c r="R404" s="26"/>
      <c r="S404" s="26"/>
      <c r="T404" s="26">
        <f t="shared" si="13"/>
        <v>0</v>
      </c>
      <c r="U404" s="21"/>
      <c r="V404" s="21"/>
      <c r="W404" s="21"/>
      <c r="X404" s="29"/>
      <c r="Y404" s="29"/>
      <c r="Z404" s="21"/>
      <c r="AA404" s="21"/>
      <c r="AB404" s="21"/>
      <c r="AC404" s="21"/>
    </row>
    <row r="405" spans="1:29">
      <c r="A405" s="21"/>
      <c r="B405" s="21" t="e">
        <f>+VLOOKUP(A405,'liste écoles'!A:D,2,0)</f>
        <v>#N/A</v>
      </c>
      <c r="C405" s="21" t="e">
        <f>+VLOOKUP(A405,'liste écoles'!A:D,3,0)</f>
        <v>#N/A</v>
      </c>
      <c r="D405" s="21" t="e">
        <f>+VLOOKUP(A405,'liste écoles'!A:D,4,0)</f>
        <v>#N/A</v>
      </c>
      <c r="E405" s="21">
        <v>401</v>
      </c>
      <c r="F405" s="21"/>
      <c r="G405" s="21"/>
      <c r="H405" s="21"/>
      <c r="I405" s="21"/>
      <c r="J405" s="21"/>
      <c r="K405" s="21"/>
      <c r="L405" s="21"/>
      <c r="M405" s="21"/>
      <c r="N405" s="21"/>
      <c r="O405" s="22" t="str">
        <f t="shared" si="12"/>
        <v>/</v>
      </c>
      <c r="P405" s="21" t="e">
        <f>+VLOOKUP(O405,indices!C:G,3,0)</f>
        <v>#N/A</v>
      </c>
      <c r="Q405" s="26"/>
      <c r="R405" s="26"/>
      <c r="S405" s="26"/>
      <c r="T405" s="26">
        <f t="shared" si="13"/>
        <v>0</v>
      </c>
      <c r="U405" s="21"/>
      <c r="V405" s="21"/>
      <c r="W405" s="21"/>
      <c r="X405" s="29"/>
      <c r="Y405" s="29"/>
      <c r="Z405" s="21"/>
      <c r="AA405" s="21"/>
      <c r="AB405" s="21"/>
      <c r="AC405" s="21"/>
    </row>
    <row r="406" spans="1:29">
      <c r="A406" s="21"/>
      <c r="B406" s="21" t="e">
        <f>+VLOOKUP(A406,'liste écoles'!A:D,2,0)</f>
        <v>#N/A</v>
      </c>
      <c r="C406" s="21" t="e">
        <f>+VLOOKUP(A406,'liste écoles'!A:D,3,0)</f>
        <v>#N/A</v>
      </c>
      <c r="D406" s="21" t="e">
        <f>+VLOOKUP(A406,'liste écoles'!A:D,4,0)</f>
        <v>#N/A</v>
      </c>
      <c r="E406" s="21">
        <v>402</v>
      </c>
      <c r="F406" s="21"/>
      <c r="G406" s="21"/>
      <c r="H406" s="21"/>
      <c r="I406" s="21"/>
      <c r="J406" s="21"/>
      <c r="K406" s="21"/>
      <c r="L406" s="21"/>
      <c r="M406" s="21"/>
      <c r="N406" s="21"/>
      <c r="O406" s="22" t="str">
        <f t="shared" si="12"/>
        <v>/</v>
      </c>
      <c r="P406" s="21" t="e">
        <f>+VLOOKUP(O406,indices!C:G,3,0)</f>
        <v>#N/A</v>
      </c>
      <c r="Q406" s="26"/>
      <c r="R406" s="26"/>
      <c r="S406" s="26"/>
      <c r="T406" s="26">
        <f t="shared" si="13"/>
        <v>0</v>
      </c>
      <c r="U406" s="21"/>
      <c r="V406" s="21"/>
      <c r="W406" s="21"/>
      <c r="X406" s="29"/>
      <c r="Y406" s="29"/>
      <c r="Z406" s="21"/>
      <c r="AA406" s="21"/>
      <c r="AB406" s="21"/>
      <c r="AC406" s="21"/>
    </row>
    <row r="407" spans="1:29">
      <c r="A407" s="21"/>
      <c r="B407" s="21" t="e">
        <f>+VLOOKUP(A407,'liste écoles'!A:D,2,0)</f>
        <v>#N/A</v>
      </c>
      <c r="C407" s="21" t="e">
        <f>+VLOOKUP(A407,'liste écoles'!A:D,3,0)</f>
        <v>#N/A</v>
      </c>
      <c r="D407" s="21" t="e">
        <f>+VLOOKUP(A407,'liste écoles'!A:D,4,0)</f>
        <v>#N/A</v>
      </c>
      <c r="E407" s="21">
        <v>403</v>
      </c>
      <c r="F407" s="21"/>
      <c r="G407" s="21"/>
      <c r="H407" s="21"/>
      <c r="I407" s="21"/>
      <c r="J407" s="21"/>
      <c r="K407" s="21"/>
      <c r="L407" s="21"/>
      <c r="M407" s="21"/>
      <c r="N407" s="21"/>
      <c r="O407" s="22" t="str">
        <f t="shared" si="12"/>
        <v>/</v>
      </c>
      <c r="P407" s="21" t="e">
        <f>+VLOOKUP(O407,indices!C:G,3,0)</f>
        <v>#N/A</v>
      </c>
      <c r="Q407" s="26"/>
      <c r="R407" s="26"/>
      <c r="S407" s="26"/>
      <c r="T407" s="26">
        <f t="shared" si="13"/>
        <v>0</v>
      </c>
      <c r="U407" s="21"/>
      <c r="V407" s="21"/>
      <c r="W407" s="21"/>
      <c r="X407" s="29"/>
      <c r="Y407" s="29"/>
      <c r="Z407" s="21"/>
      <c r="AA407" s="21"/>
      <c r="AB407" s="21"/>
      <c r="AC407" s="21"/>
    </row>
    <row r="408" spans="1:29">
      <c r="A408" s="21"/>
      <c r="B408" s="21" t="e">
        <f>+VLOOKUP(A408,'liste écoles'!A:D,2,0)</f>
        <v>#N/A</v>
      </c>
      <c r="C408" s="21" t="e">
        <f>+VLOOKUP(A408,'liste écoles'!A:D,3,0)</f>
        <v>#N/A</v>
      </c>
      <c r="D408" s="21" t="e">
        <f>+VLOOKUP(A408,'liste écoles'!A:D,4,0)</f>
        <v>#N/A</v>
      </c>
      <c r="E408" s="21">
        <v>404</v>
      </c>
      <c r="F408" s="21"/>
      <c r="G408" s="21"/>
      <c r="H408" s="21"/>
      <c r="I408" s="21"/>
      <c r="J408" s="21"/>
      <c r="K408" s="21"/>
      <c r="L408" s="21"/>
      <c r="M408" s="21"/>
      <c r="N408" s="21"/>
      <c r="O408" s="22" t="str">
        <f t="shared" si="12"/>
        <v>/</v>
      </c>
      <c r="P408" s="21" t="e">
        <f>+VLOOKUP(O408,indices!C:G,3,0)</f>
        <v>#N/A</v>
      </c>
      <c r="Q408" s="26"/>
      <c r="R408" s="26"/>
      <c r="S408" s="26"/>
      <c r="T408" s="26">
        <f t="shared" si="13"/>
        <v>0</v>
      </c>
      <c r="U408" s="21"/>
      <c r="V408" s="21"/>
      <c r="W408" s="21"/>
      <c r="X408" s="29"/>
      <c r="Y408" s="29"/>
      <c r="Z408" s="21"/>
      <c r="AA408" s="21"/>
      <c r="AB408" s="21"/>
      <c r="AC408" s="21"/>
    </row>
    <row r="409" spans="1:29">
      <c r="A409" s="21"/>
      <c r="B409" s="21" t="e">
        <f>+VLOOKUP(A409,'liste écoles'!A:D,2,0)</f>
        <v>#N/A</v>
      </c>
      <c r="C409" s="21" t="e">
        <f>+VLOOKUP(A409,'liste écoles'!A:D,3,0)</f>
        <v>#N/A</v>
      </c>
      <c r="D409" s="21" t="e">
        <f>+VLOOKUP(A409,'liste écoles'!A:D,4,0)</f>
        <v>#N/A</v>
      </c>
      <c r="E409" s="21">
        <v>405</v>
      </c>
      <c r="F409" s="21"/>
      <c r="G409" s="21"/>
      <c r="H409" s="21"/>
      <c r="I409" s="21"/>
      <c r="J409" s="21"/>
      <c r="K409" s="21"/>
      <c r="L409" s="21"/>
      <c r="M409" s="21"/>
      <c r="N409" s="21"/>
      <c r="O409" s="22" t="str">
        <f t="shared" si="12"/>
        <v>/</v>
      </c>
      <c r="P409" s="21" t="e">
        <f>+VLOOKUP(O409,indices!C:G,3,0)</f>
        <v>#N/A</v>
      </c>
      <c r="Q409" s="26"/>
      <c r="R409" s="26"/>
      <c r="S409" s="26"/>
      <c r="T409" s="26">
        <f t="shared" si="13"/>
        <v>0</v>
      </c>
      <c r="U409" s="21"/>
      <c r="V409" s="21"/>
      <c r="W409" s="21"/>
      <c r="X409" s="29"/>
      <c r="Y409" s="29"/>
      <c r="Z409" s="21"/>
      <c r="AA409" s="21"/>
      <c r="AB409" s="21"/>
      <c r="AC409" s="21"/>
    </row>
    <row r="410" spans="1:29">
      <c r="A410" s="21"/>
      <c r="B410" s="21" t="e">
        <f>+VLOOKUP(A410,'liste écoles'!A:D,2,0)</f>
        <v>#N/A</v>
      </c>
      <c r="C410" s="21" t="e">
        <f>+VLOOKUP(A410,'liste écoles'!A:D,3,0)</f>
        <v>#N/A</v>
      </c>
      <c r="D410" s="21" t="e">
        <f>+VLOOKUP(A410,'liste écoles'!A:D,4,0)</f>
        <v>#N/A</v>
      </c>
      <c r="E410" s="21">
        <v>406</v>
      </c>
      <c r="F410" s="21"/>
      <c r="G410" s="21"/>
      <c r="H410" s="21"/>
      <c r="I410" s="21"/>
      <c r="J410" s="21"/>
      <c r="K410" s="21"/>
      <c r="L410" s="21"/>
      <c r="M410" s="21"/>
      <c r="N410" s="21"/>
      <c r="O410" s="22" t="str">
        <f t="shared" si="12"/>
        <v>/</v>
      </c>
      <c r="P410" s="21" t="e">
        <f>+VLOOKUP(O410,indices!C:G,3,0)</f>
        <v>#N/A</v>
      </c>
      <c r="Q410" s="26"/>
      <c r="R410" s="26"/>
      <c r="S410" s="26"/>
      <c r="T410" s="26">
        <f t="shared" si="13"/>
        <v>0</v>
      </c>
      <c r="U410" s="21"/>
      <c r="V410" s="21"/>
      <c r="W410" s="21"/>
      <c r="X410" s="29"/>
      <c r="Y410" s="29"/>
      <c r="Z410" s="21"/>
      <c r="AA410" s="21"/>
      <c r="AB410" s="21"/>
      <c r="AC410" s="21"/>
    </row>
    <row r="411" spans="1:29">
      <c r="A411" s="21"/>
      <c r="B411" s="21" t="e">
        <f>+VLOOKUP(A411,'liste écoles'!A:D,2,0)</f>
        <v>#N/A</v>
      </c>
      <c r="C411" s="21" t="e">
        <f>+VLOOKUP(A411,'liste écoles'!A:D,3,0)</f>
        <v>#N/A</v>
      </c>
      <c r="D411" s="21" t="e">
        <f>+VLOOKUP(A411,'liste écoles'!A:D,4,0)</f>
        <v>#N/A</v>
      </c>
      <c r="E411" s="21">
        <v>407</v>
      </c>
      <c r="F411" s="21"/>
      <c r="G411" s="21"/>
      <c r="H411" s="21"/>
      <c r="I411" s="21"/>
      <c r="J411" s="21"/>
      <c r="K411" s="21"/>
      <c r="L411" s="21"/>
      <c r="M411" s="21"/>
      <c r="N411" s="21"/>
      <c r="O411" s="22" t="str">
        <f t="shared" si="12"/>
        <v>/</v>
      </c>
      <c r="P411" s="21" t="e">
        <f>+VLOOKUP(O411,indices!C:G,3,0)</f>
        <v>#N/A</v>
      </c>
      <c r="Q411" s="26"/>
      <c r="R411" s="26"/>
      <c r="S411" s="26"/>
      <c r="T411" s="26">
        <f t="shared" si="13"/>
        <v>0</v>
      </c>
      <c r="U411" s="21"/>
      <c r="V411" s="21"/>
      <c r="W411" s="21"/>
      <c r="X411" s="29"/>
      <c r="Y411" s="29"/>
      <c r="Z411" s="21"/>
      <c r="AA411" s="21"/>
      <c r="AB411" s="21"/>
      <c r="AC411" s="21"/>
    </row>
    <row r="412" spans="1:29">
      <c r="A412" s="21"/>
      <c r="B412" s="21" t="e">
        <f>+VLOOKUP(A412,'liste écoles'!A:D,2,0)</f>
        <v>#N/A</v>
      </c>
      <c r="C412" s="21" t="e">
        <f>+VLOOKUP(A412,'liste écoles'!A:D,3,0)</f>
        <v>#N/A</v>
      </c>
      <c r="D412" s="21" t="e">
        <f>+VLOOKUP(A412,'liste écoles'!A:D,4,0)</f>
        <v>#N/A</v>
      </c>
      <c r="E412" s="21">
        <v>408</v>
      </c>
      <c r="F412" s="21"/>
      <c r="G412" s="21"/>
      <c r="H412" s="21"/>
      <c r="I412" s="21"/>
      <c r="J412" s="21"/>
      <c r="K412" s="21"/>
      <c r="L412" s="21"/>
      <c r="M412" s="21"/>
      <c r="N412" s="21"/>
      <c r="O412" s="22" t="str">
        <f t="shared" si="12"/>
        <v>/</v>
      </c>
      <c r="P412" s="21" t="e">
        <f>+VLOOKUP(O412,indices!C:G,3,0)</f>
        <v>#N/A</v>
      </c>
      <c r="Q412" s="26"/>
      <c r="R412" s="26"/>
      <c r="S412" s="26"/>
      <c r="T412" s="26">
        <f t="shared" si="13"/>
        <v>0</v>
      </c>
      <c r="U412" s="21"/>
      <c r="V412" s="21"/>
      <c r="W412" s="21"/>
      <c r="X412" s="29"/>
      <c r="Y412" s="29"/>
      <c r="Z412" s="21"/>
      <c r="AA412" s="21"/>
      <c r="AB412" s="21"/>
      <c r="AC412" s="21"/>
    </row>
    <row r="413" spans="1:29">
      <c r="A413" s="21"/>
      <c r="B413" s="21" t="e">
        <f>+VLOOKUP(A413,'liste écoles'!A:D,2,0)</f>
        <v>#N/A</v>
      </c>
      <c r="C413" s="21" t="e">
        <f>+VLOOKUP(A413,'liste écoles'!A:D,3,0)</f>
        <v>#N/A</v>
      </c>
      <c r="D413" s="21" t="e">
        <f>+VLOOKUP(A413,'liste écoles'!A:D,4,0)</f>
        <v>#N/A</v>
      </c>
      <c r="E413" s="21">
        <v>409</v>
      </c>
      <c r="F413" s="21"/>
      <c r="G413" s="21"/>
      <c r="H413" s="21"/>
      <c r="I413" s="21"/>
      <c r="J413" s="21"/>
      <c r="K413" s="21"/>
      <c r="L413" s="21"/>
      <c r="M413" s="21"/>
      <c r="N413" s="21"/>
      <c r="O413" s="22" t="str">
        <f t="shared" si="12"/>
        <v>/</v>
      </c>
      <c r="P413" s="21" t="e">
        <f>+VLOOKUP(O413,indices!C:G,3,0)</f>
        <v>#N/A</v>
      </c>
      <c r="Q413" s="26"/>
      <c r="R413" s="26"/>
      <c r="S413" s="26"/>
      <c r="T413" s="26">
        <f t="shared" si="13"/>
        <v>0</v>
      </c>
      <c r="U413" s="21"/>
      <c r="V413" s="21"/>
      <c r="W413" s="21"/>
      <c r="X413" s="29"/>
      <c r="Y413" s="29"/>
      <c r="Z413" s="21"/>
      <c r="AA413" s="21"/>
      <c r="AB413" s="21"/>
      <c r="AC413" s="21"/>
    </row>
    <row r="414" spans="1:29">
      <c r="A414" s="21"/>
      <c r="B414" s="21" t="e">
        <f>+VLOOKUP(A414,'liste écoles'!A:D,2,0)</f>
        <v>#N/A</v>
      </c>
      <c r="C414" s="21" t="e">
        <f>+VLOOKUP(A414,'liste écoles'!A:D,3,0)</f>
        <v>#N/A</v>
      </c>
      <c r="D414" s="21" t="e">
        <f>+VLOOKUP(A414,'liste écoles'!A:D,4,0)</f>
        <v>#N/A</v>
      </c>
      <c r="E414" s="21">
        <v>410</v>
      </c>
      <c r="F414" s="21"/>
      <c r="G414" s="21"/>
      <c r="H414" s="21"/>
      <c r="I414" s="21"/>
      <c r="J414" s="21"/>
      <c r="K414" s="21"/>
      <c r="L414" s="21"/>
      <c r="M414" s="21"/>
      <c r="N414" s="21"/>
      <c r="O414" s="22" t="str">
        <f t="shared" si="12"/>
        <v>/</v>
      </c>
      <c r="P414" s="21" t="e">
        <f>+VLOOKUP(O414,indices!C:G,3,0)</f>
        <v>#N/A</v>
      </c>
      <c r="Q414" s="26"/>
      <c r="R414" s="26"/>
      <c r="S414" s="26"/>
      <c r="T414" s="26">
        <f t="shared" si="13"/>
        <v>0</v>
      </c>
      <c r="U414" s="21"/>
      <c r="V414" s="21"/>
      <c r="W414" s="21"/>
      <c r="X414" s="29"/>
      <c r="Y414" s="29"/>
      <c r="Z414" s="21"/>
      <c r="AA414" s="21"/>
      <c r="AB414" s="21"/>
      <c r="AC414" s="21"/>
    </row>
    <row r="415" spans="1:29">
      <c r="A415" s="21"/>
      <c r="B415" s="21" t="e">
        <f>+VLOOKUP(A415,'liste écoles'!A:D,2,0)</f>
        <v>#N/A</v>
      </c>
      <c r="C415" s="21" t="e">
        <f>+VLOOKUP(A415,'liste écoles'!A:D,3,0)</f>
        <v>#N/A</v>
      </c>
      <c r="D415" s="21" t="e">
        <f>+VLOOKUP(A415,'liste écoles'!A:D,4,0)</f>
        <v>#N/A</v>
      </c>
      <c r="E415" s="21">
        <v>411</v>
      </c>
      <c r="F415" s="21"/>
      <c r="G415" s="21"/>
      <c r="H415" s="21"/>
      <c r="I415" s="21"/>
      <c r="J415" s="21"/>
      <c r="K415" s="21"/>
      <c r="L415" s="21"/>
      <c r="M415" s="21"/>
      <c r="N415" s="21"/>
      <c r="O415" s="22" t="str">
        <f t="shared" si="12"/>
        <v>/</v>
      </c>
      <c r="P415" s="21" t="e">
        <f>+VLOOKUP(O415,indices!C:G,3,0)</f>
        <v>#N/A</v>
      </c>
      <c r="Q415" s="26"/>
      <c r="R415" s="26"/>
      <c r="S415" s="26"/>
      <c r="T415" s="26">
        <f t="shared" si="13"/>
        <v>0</v>
      </c>
      <c r="U415" s="21"/>
      <c r="V415" s="21"/>
      <c r="W415" s="21"/>
      <c r="X415" s="29"/>
      <c r="Y415" s="29"/>
      <c r="Z415" s="21"/>
      <c r="AA415" s="21"/>
      <c r="AB415" s="21"/>
      <c r="AC415" s="21"/>
    </row>
    <row r="416" spans="1:29">
      <c r="A416" s="21"/>
      <c r="B416" s="21" t="e">
        <f>+VLOOKUP(A416,'liste écoles'!A:D,2,0)</f>
        <v>#N/A</v>
      </c>
      <c r="C416" s="21" t="e">
        <f>+VLOOKUP(A416,'liste écoles'!A:D,3,0)</f>
        <v>#N/A</v>
      </c>
      <c r="D416" s="21" t="e">
        <f>+VLOOKUP(A416,'liste écoles'!A:D,4,0)</f>
        <v>#N/A</v>
      </c>
      <c r="E416" s="21">
        <v>412</v>
      </c>
      <c r="F416" s="21"/>
      <c r="G416" s="21"/>
      <c r="H416" s="21"/>
      <c r="I416" s="21"/>
      <c r="J416" s="21"/>
      <c r="K416" s="21"/>
      <c r="L416" s="21"/>
      <c r="M416" s="21"/>
      <c r="N416" s="21"/>
      <c r="O416" s="22" t="str">
        <f t="shared" si="12"/>
        <v>/</v>
      </c>
      <c r="P416" s="21" t="e">
        <f>+VLOOKUP(O416,indices!C:G,3,0)</f>
        <v>#N/A</v>
      </c>
      <c r="Q416" s="26"/>
      <c r="R416" s="26"/>
      <c r="S416" s="26"/>
      <c r="T416" s="26">
        <f t="shared" si="13"/>
        <v>0</v>
      </c>
      <c r="U416" s="21"/>
      <c r="V416" s="21"/>
      <c r="W416" s="21"/>
      <c r="X416" s="29"/>
      <c r="Y416" s="29"/>
      <c r="Z416" s="21"/>
      <c r="AA416" s="21"/>
      <c r="AB416" s="21"/>
      <c r="AC416" s="21"/>
    </row>
    <row r="417" spans="1:29">
      <c r="A417" s="21"/>
      <c r="B417" s="21" t="e">
        <f>+VLOOKUP(A417,'liste écoles'!A:D,2,0)</f>
        <v>#N/A</v>
      </c>
      <c r="C417" s="21" t="e">
        <f>+VLOOKUP(A417,'liste écoles'!A:D,3,0)</f>
        <v>#N/A</v>
      </c>
      <c r="D417" s="21" t="e">
        <f>+VLOOKUP(A417,'liste écoles'!A:D,4,0)</f>
        <v>#N/A</v>
      </c>
      <c r="E417" s="21">
        <v>413</v>
      </c>
      <c r="F417" s="21"/>
      <c r="G417" s="21"/>
      <c r="H417" s="21"/>
      <c r="I417" s="21"/>
      <c r="J417" s="21"/>
      <c r="K417" s="21"/>
      <c r="L417" s="21"/>
      <c r="M417" s="21"/>
      <c r="N417" s="21"/>
      <c r="O417" s="22" t="str">
        <f t="shared" si="12"/>
        <v>/</v>
      </c>
      <c r="P417" s="21" t="e">
        <f>+VLOOKUP(O417,indices!C:G,3,0)</f>
        <v>#N/A</v>
      </c>
      <c r="Q417" s="26"/>
      <c r="R417" s="26"/>
      <c r="S417" s="26"/>
      <c r="T417" s="26">
        <f t="shared" si="13"/>
        <v>0</v>
      </c>
      <c r="U417" s="21"/>
      <c r="V417" s="21"/>
      <c r="W417" s="21"/>
      <c r="X417" s="29"/>
      <c r="Y417" s="29"/>
      <c r="Z417" s="21"/>
      <c r="AA417" s="21"/>
      <c r="AB417" s="21"/>
      <c r="AC417" s="21"/>
    </row>
    <row r="418" spans="1:29">
      <c r="A418" s="21"/>
      <c r="B418" s="21" t="e">
        <f>+VLOOKUP(A418,'liste écoles'!A:D,2,0)</f>
        <v>#N/A</v>
      </c>
      <c r="C418" s="21" t="e">
        <f>+VLOOKUP(A418,'liste écoles'!A:D,3,0)</f>
        <v>#N/A</v>
      </c>
      <c r="D418" s="21" t="e">
        <f>+VLOOKUP(A418,'liste écoles'!A:D,4,0)</f>
        <v>#N/A</v>
      </c>
      <c r="E418" s="21">
        <v>414</v>
      </c>
      <c r="F418" s="21"/>
      <c r="G418" s="21"/>
      <c r="H418" s="21"/>
      <c r="I418" s="21"/>
      <c r="J418" s="21"/>
      <c r="K418" s="21"/>
      <c r="L418" s="21"/>
      <c r="M418" s="21"/>
      <c r="N418" s="21"/>
      <c r="O418" s="22" t="str">
        <f t="shared" si="12"/>
        <v>/</v>
      </c>
      <c r="P418" s="21" t="e">
        <f>+VLOOKUP(O418,indices!C:G,3,0)</f>
        <v>#N/A</v>
      </c>
      <c r="Q418" s="26"/>
      <c r="R418" s="26"/>
      <c r="S418" s="26"/>
      <c r="T418" s="26">
        <f t="shared" si="13"/>
        <v>0</v>
      </c>
      <c r="U418" s="21"/>
      <c r="V418" s="21"/>
      <c r="W418" s="21"/>
      <c r="X418" s="29"/>
      <c r="Y418" s="29"/>
      <c r="Z418" s="21"/>
      <c r="AA418" s="21"/>
      <c r="AB418" s="21"/>
      <c r="AC418" s="21"/>
    </row>
    <row r="419" spans="1:29">
      <c r="A419" s="21"/>
      <c r="B419" s="21" t="e">
        <f>+VLOOKUP(A419,'liste écoles'!A:D,2,0)</f>
        <v>#N/A</v>
      </c>
      <c r="C419" s="21" t="e">
        <f>+VLOOKUP(A419,'liste écoles'!A:D,3,0)</f>
        <v>#N/A</v>
      </c>
      <c r="D419" s="21" t="e">
        <f>+VLOOKUP(A419,'liste écoles'!A:D,4,0)</f>
        <v>#N/A</v>
      </c>
      <c r="E419" s="21">
        <v>415</v>
      </c>
      <c r="F419" s="21"/>
      <c r="G419" s="21"/>
      <c r="H419" s="21"/>
      <c r="I419" s="21"/>
      <c r="J419" s="21"/>
      <c r="K419" s="21"/>
      <c r="L419" s="21"/>
      <c r="M419" s="21"/>
      <c r="N419" s="21"/>
      <c r="O419" s="22" t="str">
        <f t="shared" si="12"/>
        <v>/</v>
      </c>
      <c r="P419" s="21" t="e">
        <f>+VLOOKUP(O419,indices!C:G,3,0)</f>
        <v>#N/A</v>
      </c>
      <c r="Q419" s="26"/>
      <c r="R419" s="26"/>
      <c r="S419" s="26"/>
      <c r="T419" s="26">
        <f t="shared" si="13"/>
        <v>0</v>
      </c>
      <c r="U419" s="21"/>
      <c r="V419" s="21"/>
      <c r="W419" s="21"/>
      <c r="X419" s="29"/>
      <c r="Y419" s="29"/>
      <c r="Z419" s="21"/>
      <c r="AA419" s="21"/>
      <c r="AB419" s="21"/>
      <c r="AC419" s="21"/>
    </row>
    <row r="420" spans="1:29">
      <c r="A420" s="21"/>
      <c r="B420" s="21" t="e">
        <f>+VLOOKUP(A420,'liste écoles'!A:D,2,0)</f>
        <v>#N/A</v>
      </c>
      <c r="C420" s="21" t="e">
        <f>+VLOOKUP(A420,'liste écoles'!A:D,3,0)</f>
        <v>#N/A</v>
      </c>
      <c r="D420" s="21" t="e">
        <f>+VLOOKUP(A420,'liste écoles'!A:D,4,0)</f>
        <v>#N/A</v>
      </c>
      <c r="E420" s="21">
        <v>416</v>
      </c>
      <c r="F420" s="21"/>
      <c r="G420" s="21"/>
      <c r="H420" s="21"/>
      <c r="I420" s="21"/>
      <c r="J420" s="21"/>
      <c r="K420" s="21"/>
      <c r="L420" s="21"/>
      <c r="M420" s="21"/>
      <c r="N420" s="21"/>
      <c r="O420" s="22" t="str">
        <f t="shared" si="12"/>
        <v>/</v>
      </c>
      <c r="P420" s="21" t="e">
        <f>+VLOOKUP(O420,indices!C:G,3,0)</f>
        <v>#N/A</v>
      </c>
      <c r="Q420" s="26"/>
      <c r="R420" s="26"/>
      <c r="S420" s="26"/>
      <c r="T420" s="26">
        <f t="shared" si="13"/>
        <v>0</v>
      </c>
      <c r="U420" s="21"/>
      <c r="V420" s="21"/>
      <c r="W420" s="21"/>
      <c r="X420" s="29"/>
      <c r="Y420" s="29"/>
      <c r="Z420" s="21"/>
      <c r="AA420" s="21"/>
      <c r="AB420" s="21"/>
      <c r="AC420" s="21"/>
    </row>
    <row r="421" spans="1:29">
      <c r="A421" s="21"/>
      <c r="B421" s="21" t="e">
        <f>+VLOOKUP(A421,'liste écoles'!A:D,2,0)</f>
        <v>#N/A</v>
      </c>
      <c r="C421" s="21" t="e">
        <f>+VLOOKUP(A421,'liste écoles'!A:D,3,0)</f>
        <v>#N/A</v>
      </c>
      <c r="D421" s="21" t="e">
        <f>+VLOOKUP(A421,'liste écoles'!A:D,4,0)</f>
        <v>#N/A</v>
      </c>
      <c r="E421" s="21">
        <v>417</v>
      </c>
      <c r="F421" s="21"/>
      <c r="G421" s="21"/>
      <c r="H421" s="21"/>
      <c r="I421" s="21"/>
      <c r="J421" s="21"/>
      <c r="K421" s="21"/>
      <c r="L421" s="21"/>
      <c r="M421" s="21"/>
      <c r="N421" s="21"/>
      <c r="O421" s="22" t="str">
        <f t="shared" si="12"/>
        <v>/</v>
      </c>
      <c r="P421" s="21" t="e">
        <f>+VLOOKUP(O421,indices!C:G,3,0)</f>
        <v>#N/A</v>
      </c>
      <c r="Q421" s="26"/>
      <c r="R421" s="26"/>
      <c r="S421" s="26"/>
      <c r="T421" s="26">
        <f t="shared" si="13"/>
        <v>0</v>
      </c>
      <c r="U421" s="21"/>
      <c r="V421" s="21"/>
      <c r="W421" s="21"/>
      <c r="X421" s="29"/>
      <c r="Y421" s="29"/>
      <c r="Z421" s="21"/>
      <c r="AA421" s="21"/>
      <c r="AB421" s="21"/>
      <c r="AC421" s="21"/>
    </row>
    <row r="422" spans="1:29">
      <c r="A422" s="21"/>
      <c r="B422" s="21" t="e">
        <f>+VLOOKUP(A422,'liste écoles'!A:D,2,0)</f>
        <v>#N/A</v>
      </c>
      <c r="C422" s="21" t="e">
        <f>+VLOOKUP(A422,'liste écoles'!A:D,3,0)</f>
        <v>#N/A</v>
      </c>
      <c r="D422" s="21" t="e">
        <f>+VLOOKUP(A422,'liste écoles'!A:D,4,0)</f>
        <v>#N/A</v>
      </c>
      <c r="E422" s="21">
        <v>418</v>
      </c>
      <c r="F422" s="21"/>
      <c r="G422" s="21"/>
      <c r="H422" s="21"/>
      <c r="I422" s="21"/>
      <c r="J422" s="21"/>
      <c r="K422" s="21"/>
      <c r="L422" s="21"/>
      <c r="M422" s="21"/>
      <c r="N422" s="21"/>
      <c r="O422" s="22" t="str">
        <f t="shared" si="12"/>
        <v>/</v>
      </c>
      <c r="P422" s="21" t="e">
        <f>+VLOOKUP(O422,indices!C:G,3,0)</f>
        <v>#N/A</v>
      </c>
      <c r="Q422" s="26"/>
      <c r="R422" s="26"/>
      <c r="S422" s="26"/>
      <c r="T422" s="26">
        <f t="shared" si="13"/>
        <v>0</v>
      </c>
      <c r="U422" s="21"/>
      <c r="V422" s="21"/>
      <c r="W422" s="21"/>
      <c r="X422" s="29"/>
      <c r="Y422" s="29"/>
      <c r="Z422" s="21"/>
      <c r="AA422" s="21"/>
      <c r="AB422" s="21"/>
      <c r="AC422" s="21"/>
    </row>
    <row r="423" spans="1:29">
      <c r="A423" s="21"/>
      <c r="B423" s="21" t="e">
        <f>+VLOOKUP(A423,'liste écoles'!A:D,2,0)</f>
        <v>#N/A</v>
      </c>
      <c r="C423" s="21" t="e">
        <f>+VLOOKUP(A423,'liste écoles'!A:D,3,0)</f>
        <v>#N/A</v>
      </c>
      <c r="D423" s="21" t="e">
        <f>+VLOOKUP(A423,'liste écoles'!A:D,4,0)</f>
        <v>#N/A</v>
      </c>
      <c r="E423" s="21">
        <v>419</v>
      </c>
      <c r="F423" s="21"/>
      <c r="G423" s="21"/>
      <c r="H423" s="21"/>
      <c r="I423" s="21"/>
      <c r="J423" s="21"/>
      <c r="K423" s="21"/>
      <c r="L423" s="21"/>
      <c r="M423" s="21"/>
      <c r="N423" s="21"/>
      <c r="O423" s="22" t="str">
        <f t="shared" si="12"/>
        <v>/</v>
      </c>
      <c r="P423" s="21" t="e">
        <f>+VLOOKUP(O423,indices!C:G,3,0)</f>
        <v>#N/A</v>
      </c>
      <c r="Q423" s="26"/>
      <c r="R423" s="26"/>
      <c r="S423" s="26"/>
      <c r="T423" s="26">
        <f t="shared" si="13"/>
        <v>0</v>
      </c>
      <c r="U423" s="21"/>
      <c r="V423" s="21"/>
      <c r="W423" s="21"/>
      <c r="X423" s="29"/>
      <c r="Y423" s="29"/>
      <c r="Z423" s="21"/>
      <c r="AA423" s="21"/>
      <c r="AB423" s="21"/>
      <c r="AC423" s="21"/>
    </row>
    <row r="424" spans="1:29">
      <c r="A424" s="21"/>
      <c r="B424" s="21" t="e">
        <f>+VLOOKUP(A424,'liste écoles'!A:D,2,0)</f>
        <v>#N/A</v>
      </c>
      <c r="C424" s="21" t="e">
        <f>+VLOOKUP(A424,'liste écoles'!A:D,3,0)</f>
        <v>#N/A</v>
      </c>
      <c r="D424" s="21" t="e">
        <f>+VLOOKUP(A424,'liste écoles'!A:D,4,0)</f>
        <v>#N/A</v>
      </c>
      <c r="E424" s="21">
        <v>420</v>
      </c>
      <c r="F424" s="21"/>
      <c r="G424" s="21"/>
      <c r="H424" s="21"/>
      <c r="I424" s="21"/>
      <c r="J424" s="21"/>
      <c r="K424" s="21"/>
      <c r="L424" s="21"/>
      <c r="M424" s="21"/>
      <c r="N424" s="21"/>
      <c r="O424" s="22" t="str">
        <f t="shared" si="12"/>
        <v>/</v>
      </c>
      <c r="P424" s="21" t="e">
        <f>+VLOOKUP(O424,indices!C:G,3,0)</f>
        <v>#N/A</v>
      </c>
      <c r="Q424" s="26"/>
      <c r="R424" s="26"/>
      <c r="S424" s="26"/>
      <c r="T424" s="26">
        <f t="shared" si="13"/>
        <v>0</v>
      </c>
      <c r="U424" s="21"/>
      <c r="V424" s="21"/>
      <c r="W424" s="21"/>
      <c r="X424" s="29"/>
      <c r="Y424" s="29"/>
      <c r="Z424" s="21"/>
      <c r="AA424" s="21"/>
      <c r="AB424" s="21"/>
      <c r="AC424" s="21"/>
    </row>
    <row r="425" spans="1:29">
      <c r="A425" s="21"/>
      <c r="B425" s="21" t="e">
        <f>+VLOOKUP(A425,'liste écoles'!A:D,2,0)</f>
        <v>#N/A</v>
      </c>
      <c r="C425" s="21" t="e">
        <f>+VLOOKUP(A425,'liste écoles'!A:D,3,0)</f>
        <v>#N/A</v>
      </c>
      <c r="D425" s="21" t="e">
        <f>+VLOOKUP(A425,'liste écoles'!A:D,4,0)</f>
        <v>#N/A</v>
      </c>
      <c r="E425" s="21">
        <v>421</v>
      </c>
      <c r="F425" s="21"/>
      <c r="G425" s="21"/>
      <c r="H425" s="21"/>
      <c r="I425" s="21"/>
      <c r="J425" s="21"/>
      <c r="K425" s="21"/>
      <c r="L425" s="21"/>
      <c r="M425" s="21"/>
      <c r="N425" s="21"/>
      <c r="O425" s="22" t="str">
        <f t="shared" si="12"/>
        <v>/</v>
      </c>
      <c r="P425" s="21" t="e">
        <f>+VLOOKUP(O425,indices!C:G,3,0)</f>
        <v>#N/A</v>
      </c>
      <c r="Q425" s="26"/>
      <c r="R425" s="26"/>
      <c r="S425" s="26"/>
      <c r="T425" s="26">
        <f t="shared" si="13"/>
        <v>0</v>
      </c>
      <c r="U425" s="21"/>
      <c r="V425" s="21"/>
      <c r="W425" s="21"/>
      <c r="X425" s="29"/>
      <c r="Y425" s="29"/>
      <c r="Z425" s="21"/>
      <c r="AA425" s="21"/>
      <c r="AB425" s="21"/>
      <c r="AC425" s="21"/>
    </row>
    <row r="426" spans="1:29">
      <c r="A426" s="21"/>
      <c r="B426" s="21" t="e">
        <f>+VLOOKUP(A426,'liste écoles'!A:D,2,0)</f>
        <v>#N/A</v>
      </c>
      <c r="C426" s="21" t="e">
        <f>+VLOOKUP(A426,'liste écoles'!A:D,3,0)</f>
        <v>#N/A</v>
      </c>
      <c r="D426" s="21" t="e">
        <f>+VLOOKUP(A426,'liste écoles'!A:D,4,0)</f>
        <v>#N/A</v>
      </c>
      <c r="E426" s="21">
        <v>422</v>
      </c>
      <c r="F426" s="21"/>
      <c r="G426" s="21"/>
      <c r="H426" s="21"/>
      <c r="I426" s="21"/>
      <c r="J426" s="21"/>
      <c r="K426" s="21"/>
      <c r="L426" s="21"/>
      <c r="M426" s="21"/>
      <c r="N426" s="21"/>
      <c r="O426" s="22" t="str">
        <f t="shared" si="12"/>
        <v>/</v>
      </c>
      <c r="P426" s="21" t="e">
        <f>+VLOOKUP(O426,indices!C:G,3,0)</f>
        <v>#N/A</v>
      </c>
      <c r="Q426" s="26"/>
      <c r="R426" s="26"/>
      <c r="S426" s="26"/>
      <c r="T426" s="26">
        <f t="shared" si="13"/>
        <v>0</v>
      </c>
      <c r="U426" s="21"/>
      <c r="V426" s="21"/>
      <c r="W426" s="21"/>
      <c r="X426" s="29"/>
      <c r="Y426" s="29"/>
      <c r="Z426" s="21"/>
      <c r="AA426" s="21"/>
      <c r="AB426" s="21"/>
      <c r="AC426" s="21"/>
    </row>
    <row r="427" spans="1:29">
      <c r="A427" s="21"/>
      <c r="B427" s="21" t="e">
        <f>+VLOOKUP(A427,'liste écoles'!A:D,2,0)</f>
        <v>#N/A</v>
      </c>
      <c r="C427" s="21" t="e">
        <f>+VLOOKUP(A427,'liste écoles'!A:D,3,0)</f>
        <v>#N/A</v>
      </c>
      <c r="D427" s="21" t="e">
        <f>+VLOOKUP(A427,'liste écoles'!A:D,4,0)</f>
        <v>#N/A</v>
      </c>
      <c r="E427" s="21">
        <v>423</v>
      </c>
      <c r="F427" s="21"/>
      <c r="G427" s="21"/>
      <c r="H427" s="21"/>
      <c r="I427" s="21"/>
      <c r="J427" s="21"/>
      <c r="K427" s="21"/>
      <c r="L427" s="21"/>
      <c r="M427" s="21"/>
      <c r="N427" s="21"/>
      <c r="O427" s="22" t="str">
        <f t="shared" si="12"/>
        <v>/</v>
      </c>
      <c r="P427" s="21" t="e">
        <f>+VLOOKUP(O427,indices!C:G,3,0)</f>
        <v>#N/A</v>
      </c>
      <c r="Q427" s="26"/>
      <c r="R427" s="26"/>
      <c r="S427" s="26"/>
      <c r="T427" s="26">
        <f t="shared" si="13"/>
        <v>0</v>
      </c>
      <c r="U427" s="21"/>
      <c r="V427" s="21"/>
      <c r="W427" s="21"/>
      <c r="X427" s="29"/>
      <c r="Y427" s="29"/>
      <c r="Z427" s="21"/>
      <c r="AA427" s="21"/>
      <c r="AB427" s="21"/>
      <c r="AC427" s="21"/>
    </row>
    <row r="428" spans="1:29">
      <c r="A428" s="21"/>
      <c r="B428" s="21" t="e">
        <f>+VLOOKUP(A428,'liste écoles'!A:D,2,0)</f>
        <v>#N/A</v>
      </c>
      <c r="C428" s="21" t="e">
        <f>+VLOOKUP(A428,'liste écoles'!A:D,3,0)</f>
        <v>#N/A</v>
      </c>
      <c r="D428" s="21" t="e">
        <f>+VLOOKUP(A428,'liste écoles'!A:D,4,0)</f>
        <v>#N/A</v>
      </c>
      <c r="E428" s="21">
        <v>424</v>
      </c>
      <c r="F428" s="21"/>
      <c r="G428" s="21"/>
      <c r="H428" s="21"/>
      <c r="I428" s="21"/>
      <c r="J428" s="21"/>
      <c r="K428" s="21"/>
      <c r="L428" s="21"/>
      <c r="M428" s="21"/>
      <c r="N428" s="21"/>
      <c r="O428" s="22" t="str">
        <f t="shared" si="12"/>
        <v>/</v>
      </c>
      <c r="P428" s="21" t="e">
        <f>+VLOOKUP(O428,indices!C:G,3,0)</f>
        <v>#N/A</v>
      </c>
      <c r="Q428" s="26"/>
      <c r="R428" s="26"/>
      <c r="S428" s="26"/>
      <c r="T428" s="26">
        <f t="shared" si="13"/>
        <v>0</v>
      </c>
      <c r="U428" s="21"/>
      <c r="V428" s="21"/>
      <c r="W428" s="21"/>
      <c r="X428" s="29"/>
      <c r="Y428" s="29"/>
      <c r="Z428" s="21"/>
      <c r="AA428" s="21"/>
      <c r="AB428" s="21"/>
      <c r="AC428" s="21"/>
    </row>
    <row r="429" spans="1:29">
      <c r="A429" s="21"/>
      <c r="B429" s="21" t="e">
        <f>+VLOOKUP(A429,'liste écoles'!A:D,2,0)</f>
        <v>#N/A</v>
      </c>
      <c r="C429" s="21" t="e">
        <f>+VLOOKUP(A429,'liste écoles'!A:D,3,0)</f>
        <v>#N/A</v>
      </c>
      <c r="D429" s="21" t="e">
        <f>+VLOOKUP(A429,'liste écoles'!A:D,4,0)</f>
        <v>#N/A</v>
      </c>
      <c r="E429" s="21">
        <v>425</v>
      </c>
      <c r="F429" s="21"/>
      <c r="G429" s="21"/>
      <c r="H429" s="21"/>
      <c r="I429" s="21"/>
      <c r="J429" s="21"/>
      <c r="K429" s="21"/>
      <c r="L429" s="21"/>
      <c r="M429" s="21"/>
      <c r="N429" s="21"/>
      <c r="O429" s="22" t="str">
        <f t="shared" si="12"/>
        <v>/</v>
      </c>
      <c r="P429" s="21" t="e">
        <f>+VLOOKUP(O429,indices!C:G,3,0)</f>
        <v>#N/A</v>
      </c>
      <c r="Q429" s="26"/>
      <c r="R429" s="26"/>
      <c r="S429" s="26"/>
      <c r="T429" s="26">
        <f t="shared" si="13"/>
        <v>0</v>
      </c>
      <c r="U429" s="21"/>
      <c r="V429" s="21"/>
      <c r="W429" s="21"/>
      <c r="X429" s="29"/>
      <c r="Y429" s="29"/>
      <c r="Z429" s="21"/>
      <c r="AA429" s="21"/>
      <c r="AB429" s="21"/>
      <c r="AC429" s="21"/>
    </row>
    <row r="430" spans="1:29">
      <c r="A430" s="21"/>
      <c r="B430" s="21" t="e">
        <f>+VLOOKUP(A430,'liste écoles'!A:D,2,0)</f>
        <v>#N/A</v>
      </c>
      <c r="C430" s="21" t="e">
        <f>+VLOOKUP(A430,'liste écoles'!A:D,3,0)</f>
        <v>#N/A</v>
      </c>
      <c r="D430" s="21" t="e">
        <f>+VLOOKUP(A430,'liste écoles'!A:D,4,0)</f>
        <v>#N/A</v>
      </c>
      <c r="E430" s="21">
        <v>426</v>
      </c>
      <c r="F430" s="21"/>
      <c r="G430" s="21"/>
      <c r="H430" s="21"/>
      <c r="I430" s="21"/>
      <c r="J430" s="21"/>
      <c r="K430" s="21"/>
      <c r="L430" s="21"/>
      <c r="M430" s="21"/>
      <c r="N430" s="21"/>
      <c r="O430" s="22" t="str">
        <f t="shared" si="12"/>
        <v>/</v>
      </c>
      <c r="P430" s="21" t="e">
        <f>+VLOOKUP(O430,indices!C:G,3,0)</f>
        <v>#N/A</v>
      </c>
      <c r="Q430" s="26"/>
      <c r="R430" s="26"/>
      <c r="S430" s="26"/>
      <c r="T430" s="26">
        <f t="shared" si="13"/>
        <v>0</v>
      </c>
      <c r="U430" s="21"/>
      <c r="V430" s="21"/>
      <c r="W430" s="21"/>
      <c r="X430" s="29"/>
      <c r="Y430" s="29"/>
      <c r="Z430" s="21"/>
      <c r="AA430" s="21"/>
      <c r="AB430" s="21"/>
      <c r="AC430" s="21"/>
    </row>
    <row r="431" spans="1:29">
      <c r="A431" s="21"/>
      <c r="B431" s="21" t="e">
        <f>+VLOOKUP(A431,'liste écoles'!A:D,2,0)</f>
        <v>#N/A</v>
      </c>
      <c r="C431" s="21" t="e">
        <f>+VLOOKUP(A431,'liste écoles'!A:D,3,0)</f>
        <v>#N/A</v>
      </c>
      <c r="D431" s="21" t="e">
        <f>+VLOOKUP(A431,'liste écoles'!A:D,4,0)</f>
        <v>#N/A</v>
      </c>
      <c r="E431" s="21">
        <v>427</v>
      </c>
      <c r="F431" s="21"/>
      <c r="G431" s="21"/>
      <c r="H431" s="21"/>
      <c r="I431" s="21"/>
      <c r="J431" s="21"/>
      <c r="K431" s="21"/>
      <c r="L431" s="21"/>
      <c r="M431" s="21"/>
      <c r="N431" s="21"/>
      <c r="O431" s="22" t="str">
        <f t="shared" si="12"/>
        <v>/</v>
      </c>
      <c r="P431" s="21" t="e">
        <f>+VLOOKUP(O431,indices!C:G,3,0)</f>
        <v>#N/A</v>
      </c>
      <c r="Q431" s="26"/>
      <c r="R431" s="26"/>
      <c r="S431" s="26"/>
      <c r="T431" s="26">
        <f t="shared" si="13"/>
        <v>0</v>
      </c>
      <c r="U431" s="21"/>
      <c r="V431" s="21"/>
      <c r="W431" s="21"/>
      <c r="X431" s="29"/>
      <c r="Y431" s="29"/>
      <c r="Z431" s="21"/>
      <c r="AA431" s="21"/>
      <c r="AB431" s="21"/>
      <c r="AC431" s="21"/>
    </row>
    <row r="432" spans="1:29">
      <c r="A432" s="21"/>
      <c r="B432" s="21" t="e">
        <f>+VLOOKUP(A432,'liste écoles'!A:D,2,0)</f>
        <v>#N/A</v>
      </c>
      <c r="C432" s="21" t="e">
        <f>+VLOOKUP(A432,'liste écoles'!A:D,3,0)</f>
        <v>#N/A</v>
      </c>
      <c r="D432" s="21" t="e">
        <f>+VLOOKUP(A432,'liste écoles'!A:D,4,0)</f>
        <v>#N/A</v>
      </c>
      <c r="E432" s="21">
        <v>428</v>
      </c>
      <c r="F432" s="21"/>
      <c r="G432" s="21"/>
      <c r="H432" s="21"/>
      <c r="I432" s="21"/>
      <c r="J432" s="21"/>
      <c r="K432" s="21"/>
      <c r="L432" s="21"/>
      <c r="M432" s="21"/>
      <c r="N432" s="21"/>
      <c r="O432" s="22" t="str">
        <f t="shared" si="12"/>
        <v>/</v>
      </c>
      <c r="P432" s="21" t="e">
        <f>+VLOOKUP(O432,indices!C:G,3,0)</f>
        <v>#N/A</v>
      </c>
      <c r="Q432" s="26"/>
      <c r="R432" s="26"/>
      <c r="S432" s="26"/>
      <c r="T432" s="26">
        <f t="shared" si="13"/>
        <v>0</v>
      </c>
      <c r="U432" s="21"/>
      <c r="V432" s="21"/>
      <c r="W432" s="21"/>
      <c r="X432" s="29"/>
      <c r="Y432" s="29"/>
      <c r="Z432" s="21"/>
      <c r="AA432" s="21"/>
      <c r="AB432" s="21"/>
      <c r="AC432" s="21"/>
    </row>
    <row r="433" spans="1:29">
      <c r="A433" s="21"/>
      <c r="B433" s="21" t="e">
        <f>+VLOOKUP(A433,'liste écoles'!A:D,2,0)</f>
        <v>#N/A</v>
      </c>
      <c r="C433" s="21" t="e">
        <f>+VLOOKUP(A433,'liste écoles'!A:D,3,0)</f>
        <v>#N/A</v>
      </c>
      <c r="D433" s="21" t="e">
        <f>+VLOOKUP(A433,'liste écoles'!A:D,4,0)</f>
        <v>#N/A</v>
      </c>
      <c r="E433" s="21">
        <v>429</v>
      </c>
      <c r="F433" s="21"/>
      <c r="G433" s="21"/>
      <c r="H433" s="21"/>
      <c r="I433" s="21"/>
      <c r="J433" s="21"/>
      <c r="K433" s="21"/>
      <c r="L433" s="21"/>
      <c r="M433" s="21"/>
      <c r="N433" s="21"/>
      <c r="O433" s="22" t="str">
        <f t="shared" si="12"/>
        <v>/</v>
      </c>
      <c r="P433" s="21" t="e">
        <f>+VLOOKUP(O433,indices!C:G,3,0)</f>
        <v>#N/A</v>
      </c>
      <c r="Q433" s="26"/>
      <c r="R433" s="26"/>
      <c r="S433" s="26"/>
      <c r="T433" s="26">
        <f t="shared" si="13"/>
        <v>0</v>
      </c>
      <c r="U433" s="21"/>
      <c r="V433" s="21"/>
      <c r="W433" s="21"/>
      <c r="X433" s="29"/>
      <c r="Y433" s="29"/>
      <c r="Z433" s="21"/>
      <c r="AA433" s="21"/>
      <c r="AB433" s="21"/>
      <c r="AC433" s="21"/>
    </row>
    <row r="434" spans="1:29">
      <c r="A434" s="21"/>
      <c r="B434" s="21" t="e">
        <f>+VLOOKUP(A434,'liste écoles'!A:D,2,0)</f>
        <v>#N/A</v>
      </c>
      <c r="C434" s="21" t="e">
        <f>+VLOOKUP(A434,'liste écoles'!A:D,3,0)</f>
        <v>#N/A</v>
      </c>
      <c r="D434" s="21" t="e">
        <f>+VLOOKUP(A434,'liste écoles'!A:D,4,0)</f>
        <v>#N/A</v>
      </c>
      <c r="E434" s="21">
        <v>430</v>
      </c>
      <c r="F434" s="21"/>
      <c r="G434" s="21"/>
      <c r="H434" s="21"/>
      <c r="I434" s="21"/>
      <c r="J434" s="21"/>
      <c r="K434" s="21"/>
      <c r="L434" s="21"/>
      <c r="M434" s="21"/>
      <c r="N434" s="21"/>
      <c r="O434" s="22" t="str">
        <f t="shared" si="12"/>
        <v>/</v>
      </c>
      <c r="P434" s="21" t="e">
        <f>+VLOOKUP(O434,indices!C:G,3,0)</f>
        <v>#N/A</v>
      </c>
      <c r="Q434" s="26"/>
      <c r="R434" s="26"/>
      <c r="S434" s="26"/>
      <c r="T434" s="26">
        <f t="shared" si="13"/>
        <v>0</v>
      </c>
      <c r="U434" s="21"/>
      <c r="V434" s="21"/>
      <c r="W434" s="21"/>
      <c r="X434" s="29"/>
      <c r="Y434" s="29"/>
      <c r="Z434" s="21"/>
      <c r="AA434" s="21"/>
      <c r="AB434" s="21"/>
      <c r="AC434" s="21"/>
    </row>
    <row r="435" spans="1:29">
      <c r="A435" s="21"/>
      <c r="B435" s="21" t="e">
        <f>+VLOOKUP(A435,'liste écoles'!A:D,2,0)</f>
        <v>#N/A</v>
      </c>
      <c r="C435" s="21" t="e">
        <f>+VLOOKUP(A435,'liste écoles'!A:D,3,0)</f>
        <v>#N/A</v>
      </c>
      <c r="D435" s="21" t="e">
        <f>+VLOOKUP(A435,'liste écoles'!A:D,4,0)</f>
        <v>#N/A</v>
      </c>
      <c r="E435" s="21">
        <v>431</v>
      </c>
      <c r="F435" s="21"/>
      <c r="G435" s="21"/>
      <c r="H435" s="21"/>
      <c r="I435" s="21"/>
      <c r="J435" s="21"/>
      <c r="K435" s="21"/>
      <c r="L435" s="21"/>
      <c r="M435" s="21"/>
      <c r="N435" s="21"/>
      <c r="O435" s="22" t="str">
        <f t="shared" si="12"/>
        <v>/</v>
      </c>
      <c r="P435" s="21" t="e">
        <f>+VLOOKUP(O435,indices!C:G,3,0)</f>
        <v>#N/A</v>
      </c>
      <c r="Q435" s="26"/>
      <c r="R435" s="26"/>
      <c r="S435" s="26"/>
      <c r="T435" s="26">
        <f t="shared" si="13"/>
        <v>0</v>
      </c>
      <c r="U435" s="21"/>
      <c r="V435" s="21"/>
      <c r="W435" s="21"/>
      <c r="X435" s="29"/>
      <c r="Y435" s="29"/>
      <c r="Z435" s="21"/>
      <c r="AA435" s="21"/>
      <c r="AB435" s="21"/>
      <c r="AC435" s="21"/>
    </row>
    <row r="436" spans="1:29">
      <c r="A436" s="21"/>
      <c r="B436" s="21" t="e">
        <f>+VLOOKUP(A436,'liste écoles'!A:D,2,0)</f>
        <v>#N/A</v>
      </c>
      <c r="C436" s="21" t="e">
        <f>+VLOOKUP(A436,'liste écoles'!A:D,3,0)</f>
        <v>#N/A</v>
      </c>
      <c r="D436" s="21" t="e">
        <f>+VLOOKUP(A436,'liste écoles'!A:D,4,0)</f>
        <v>#N/A</v>
      </c>
      <c r="E436" s="21">
        <v>432</v>
      </c>
      <c r="F436" s="21"/>
      <c r="G436" s="21"/>
      <c r="H436" s="21"/>
      <c r="I436" s="21"/>
      <c r="J436" s="21"/>
      <c r="K436" s="21"/>
      <c r="L436" s="21"/>
      <c r="M436" s="21"/>
      <c r="N436" s="21"/>
      <c r="O436" s="22" t="str">
        <f t="shared" si="12"/>
        <v>/</v>
      </c>
      <c r="P436" s="21" t="e">
        <f>+VLOOKUP(O436,indices!C:G,3,0)</f>
        <v>#N/A</v>
      </c>
      <c r="Q436" s="26"/>
      <c r="R436" s="26"/>
      <c r="S436" s="26"/>
      <c r="T436" s="26">
        <f t="shared" si="13"/>
        <v>0</v>
      </c>
      <c r="U436" s="21"/>
      <c r="V436" s="21"/>
      <c r="W436" s="21"/>
      <c r="X436" s="29"/>
      <c r="Y436" s="29"/>
      <c r="Z436" s="21"/>
      <c r="AA436" s="21"/>
      <c r="AB436" s="21"/>
      <c r="AC436" s="21"/>
    </row>
    <row r="437" spans="1:29">
      <c r="A437" s="21"/>
      <c r="B437" s="21" t="e">
        <f>+VLOOKUP(A437,'liste écoles'!A:D,2,0)</f>
        <v>#N/A</v>
      </c>
      <c r="C437" s="21" t="e">
        <f>+VLOOKUP(A437,'liste écoles'!A:D,3,0)</f>
        <v>#N/A</v>
      </c>
      <c r="D437" s="21" t="e">
        <f>+VLOOKUP(A437,'liste écoles'!A:D,4,0)</f>
        <v>#N/A</v>
      </c>
      <c r="E437" s="21">
        <v>433</v>
      </c>
      <c r="F437" s="21"/>
      <c r="G437" s="21"/>
      <c r="H437" s="21"/>
      <c r="I437" s="21"/>
      <c r="J437" s="21"/>
      <c r="K437" s="21"/>
      <c r="L437" s="21"/>
      <c r="M437" s="21"/>
      <c r="N437" s="21"/>
      <c r="O437" s="22" t="str">
        <f t="shared" si="12"/>
        <v>/</v>
      </c>
      <c r="P437" s="21" t="e">
        <f>+VLOOKUP(O437,indices!C:G,3,0)</f>
        <v>#N/A</v>
      </c>
      <c r="Q437" s="26"/>
      <c r="R437" s="26"/>
      <c r="S437" s="26"/>
      <c r="T437" s="26">
        <f t="shared" si="13"/>
        <v>0</v>
      </c>
      <c r="U437" s="21"/>
      <c r="V437" s="21"/>
      <c r="W437" s="21"/>
      <c r="X437" s="29"/>
      <c r="Y437" s="29"/>
      <c r="Z437" s="21"/>
      <c r="AA437" s="21"/>
      <c r="AB437" s="21"/>
      <c r="AC437" s="21"/>
    </row>
    <row r="438" spans="1:29">
      <c r="A438" s="21"/>
      <c r="B438" s="21" t="e">
        <f>+VLOOKUP(A438,'liste écoles'!A:D,2,0)</f>
        <v>#N/A</v>
      </c>
      <c r="C438" s="21" t="e">
        <f>+VLOOKUP(A438,'liste écoles'!A:D,3,0)</f>
        <v>#N/A</v>
      </c>
      <c r="D438" s="21" t="e">
        <f>+VLOOKUP(A438,'liste écoles'!A:D,4,0)</f>
        <v>#N/A</v>
      </c>
      <c r="E438" s="21">
        <v>434</v>
      </c>
      <c r="F438" s="21"/>
      <c r="G438" s="21"/>
      <c r="H438" s="21"/>
      <c r="I438" s="21"/>
      <c r="J438" s="21"/>
      <c r="K438" s="21"/>
      <c r="L438" s="21"/>
      <c r="M438" s="21"/>
      <c r="N438" s="21"/>
      <c r="O438" s="22" t="str">
        <f t="shared" si="12"/>
        <v>/</v>
      </c>
      <c r="P438" s="21" t="e">
        <f>+VLOOKUP(O438,indices!C:G,3,0)</f>
        <v>#N/A</v>
      </c>
      <c r="Q438" s="26"/>
      <c r="R438" s="26"/>
      <c r="S438" s="26"/>
      <c r="T438" s="26">
        <f t="shared" si="13"/>
        <v>0</v>
      </c>
      <c r="U438" s="21"/>
      <c r="V438" s="21"/>
      <c r="W438" s="21"/>
      <c r="X438" s="29"/>
      <c r="Y438" s="29"/>
      <c r="Z438" s="21"/>
      <c r="AA438" s="21"/>
      <c r="AB438" s="21"/>
      <c r="AC438" s="21"/>
    </row>
    <row r="439" spans="1:29">
      <c r="A439" s="21"/>
      <c r="B439" s="21" t="e">
        <f>+VLOOKUP(A439,'liste écoles'!A:D,2,0)</f>
        <v>#N/A</v>
      </c>
      <c r="C439" s="21" t="e">
        <f>+VLOOKUP(A439,'liste écoles'!A:D,3,0)</f>
        <v>#N/A</v>
      </c>
      <c r="D439" s="21" t="e">
        <f>+VLOOKUP(A439,'liste écoles'!A:D,4,0)</f>
        <v>#N/A</v>
      </c>
      <c r="E439" s="21">
        <v>435</v>
      </c>
      <c r="F439" s="21"/>
      <c r="G439" s="21"/>
      <c r="H439" s="21"/>
      <c r="I439" s="21"/>
      <c r="J439" s="21"/>
      <c r="K439" s="21"/>
      <c r="L439" s="21"/>
      <c r="M439" s="21"/>
      <c r="N439" s="21"/>
      <c r="O439" s="22" t="str">
        <f t="shared" si="12"/>
        <v>/</v>
      </c>
      <c r="P439" s="21" t="e">
        <f>+VLOOKUP(O439,indices!C:G,3,0)</f>
        <v>#N/A</v>
      </c>
      <c r="Q439" s="26"/>
      <c r="R439" s="26"/>
      <c r="S439" s="26"/>
      <c r="T439" s="26">
        <f t="shared" si="13"/>
        <v>0</v>
      </c>
      <c r="U439" s="21"/>
      <c r="V439" s="21"/>
      <c r="W439" s="21"/>
      <c r="X439" s="29"/>
      <c r="Y439" s="29"/>
      <c r="Z439" s="21"/>
      <c r="AA439" s="21"/>
      <c r="AB439" s="21"/>
      <c r="AC439" s="21"/>
    </row>
    <row r="440" spans="1:29">
      <c r="A440" s="21"/>
      <c r="B440" s="21" t="e">
        <f>+VLOOKUP(A440,'liste écoles'!A:D,2,0)</f>
        <v>#N/A</v>
      </c>
      <c r="C440" s="21" t="e">
        <f>+VLOOKUP(A440,'liste écoles'!A:D,3,0)</f>
        <v>#N/A</v>
      </c>
      <c r="D440" s="21" t="e">
        <f>+VLOOKUP(A440,'liste écoles'!A:D,4,0)</f>
        <v>#N/A</v>
      </c>
      <c r="E440" s="21">
        <v>436</v>
      </c>
      <c r="F440" s="21"/>
      <c r="G440" s="21"/>
      <c r="H440" s="21"/>
      <c r="I440" s="21"/>
      <c r="J440" s="21"/>
      <c r="K440" s="21"/>
      <c r="L440" s="21"/>
      <c r="M440" s="21"/>
      <c r="N440" s="21"/>
      <c r="O440" s="22" t="str">
        <f t="shared" si="12"/>
        <v>/</v>
      </c>
      <c r="P440" s="21" t="e">
        <f>+VLOOKUP(O440,indices!C:G,3,0)</f>
        <v>#N/A</v>
      </c>
      <c r="Q440" s="26"/>
      <c r="R440" s="26"/>
      <c r="S440" s="26"/>
      <c r="T440" s="26">
        <f t="shared" si="13"/>
        <v>0</v>
      </c>
      <c r="U440" s="21"/>
      <c r="V440" s="21"/>
      <c r="W440" s="21"/>
      <c r="X440" s="29"/>
      <c r="Y440" s="29"/>
      <c r="Z440" s="21"/>
      <c r="AA440" s="21"/>
      <c r="AB440" s="21"/>
      <c r="AC440" s="21"/>
    </row>
    <row r="441" spans="1:29">
      <c r="A441" s="21"/>
      <c r="B441" s="21" t="e">
        <f>+VLOOKUP(A441,'liste écoles'!A:D,2,0)</f>
        <v>#N/A</v>
      </c>
      <c r="C441" s="21" t="e">
        <f>+VLOOKUP(A441,'liste écoles'!A:D,3,0)</f>
        <v>#N/A</v>
      </c>
      <c r="D441" s="21" t="e">
        <f>+VLOOKUP(A441,'liste écoles'!A:D,4,0)</f>
        <v>#N/A</v>
      </c>
      <c r="E441" s="21">
        <v>437</v>
      </c>
      <c r="F441" s="21"/>
      <c r="G441" s="21"/>
      <c r="H441" s="21"/>
      <c r="I441" s="21"/>
      <c r="J441" s="21"/>
      <c r="K441" s="21"/>
      <c r="L441" s="21"/>
      <c r="M441" s="21"/>
      <c r="N441" s="21"/>
      <c r="O441" s="22" t="str">
        <f t="shared" si="12"/>
        <v>/</v>
      </c>
      <c r="P441" s="21" t="e">
        <f>+VLOOKUP(O441,indices!C:G,3,0)</f>
        <v>#N/A</v>
      </c>
      <c r="Q441" s="26"/>
      <c r="R441" s="26"/>
      <c r="S441" s="26"/>
      <c r="T441" s="26">
        <f t="shared" si="13"/>
        <v>0</v>
      </c>
      <c r="U441" s="21"/>
      <c r="V441" s="21"/>
      <c r="W441" s="21"/>
      <c r="X441" s="29"/>
      <c r="Y441" s="29"/>
      <c r="Z441" s="21"/>
      <c r="AA441" s="21"/>
      <c r="AB441" s="21"/>
      <c r="AC441" s="21"/>
    </row>
    <row r="442" spans="1:29">
      <c r="A442" s="21"/>
      <c r="B442" s="21" t="e">
        <f>+VLOOKUP(A442,'liste écoles'!A:D,2,0)</f>
        <v>#N/A</v>
      </c>
      <c r="C442" s="21" t="e">
        <f>+VLOOKUP(A442,'liste écoles'!A:D,3,0)</f>
        <v>#N/A</v>
      </c>
      <c r="D442" s="21" t="e">
        <f>+VLOOKUP(A442,'liste écoles'!A:D,4,0)</f>
        <v>#N/A</v>
      </c>
      <c r="E442" s="21">
        <v>438</v>
      </c>
      <c r="F442" s="21"/>
      <c r="G442" s="21"/>
      <c r="H442" s="21"/>
      <c r="I442" s="21"/>
      <c r="J442" s="21"/>
      <c r="K442" s="21"/>
      <c r="L442" s="21"/>
      <c r="M442" s="21"/>
      <c r="N442" s="21"/>
      <c r="O442" s="22" t="str">
        <f t="shared" si="12"/>
        <v>/</v>
      </c>
      <c r="P442" s="21" t="e">
        <f>+VLOOKUP(O442,indices!C:G,3,0)</f>
        <v>#N/A</v>
      </c>
      <c r="Q442" s="26"/>
      <c r="R442" s="26"/>
      <c r="S442" s="26"/>
      <c r="T442" s="26">
        <f t="shared" si="13"/>
        <v>0</v>
      </c>
      <c r="U442" s="21"/>
      <c r="V442" s="21"/>
      <c r="W442" s="21"/>
      <c r="X442" s="29"/>
      <c r="Y442" s="29"/>
      <c r="Z442" s="21"/>
      <c r="AA442" s="21"/>
      <c r="AB442" s="21"/>
      <c r="AC442" s="21"/>
    </row>
    <row r="443" spans="1:29">
      <c r="A443" s="21"/>
      <c r="B443" s="21" t="e">
        <f>+VLOOKUP(A443,'liste écoles'!A:D,2,0)</f>
        <v>#N/A</v>
      </c>
      <c r="C443" s="21" t="e">
        <f>+VLOOKUP(A443,'liste écoles'!A:D,3,0)</f>
        <v>#N/A</v>
      </c>
      <c r="D443" s="21" t="e">
        <f>+VLOOKUP(A443,'liste écoles'!A:D,4,0)</f>
        <v>#N/A</v>
      </c>
      <c r="E443" s="21">
        <v>439</v>
      </c>
      <c r="F443" s="21"/>
      <c r="G443" s="21"/>
      <c r="H443" s="21"/>
      <c r="I443" s="21"/>
      <c r="J443" s="21"/>
      <c r="K443" s="21"/>
      <c r="L443" s="21"/>
      <c r="M443" s="21"/>
      <c r="N443" s="21"/>
      <c r="O443" s="22" t="str">
        <f t="shared" si="12"/>
        <v>/</v>
      </c>
      <c r="P443" s="21" t="e">
        <f>+VLOOKUP(O443,indices!C:G,3,0)</f>
        <v>#N/A</v>
      </c>
      <c r="Q443" s="26"/>
      <c r="R443" s="26"/>
      <c r="S443" s="26"/>
      <c r="T443" s="26">
        <f t="shared" si="13"/>
        <v>0</v>
      </c>
      <c r="U443" s="21"/>
      <c r="V443" s="21"/>
      <c r="W443" s="21"/>
      <c r="X443" s="29"/>
      <c r="Y443" s="29"/>
      <c r="Z443" s="21"/>
      <c r="AA443" s="21"/>
      <c r="AB443" s="21"/>
      <c r="AC443" s="21"/>
    </row>
    <row r="444" spans="1:29">
      <c r="A444" s="21"/>
      <c r="B444" s="21" t="e">
        <f>+VLOOKUP(A444,'liste écoles'!A:D,2,0)</f>
        <v>#N/A</v>
      </c>
      <c r="C444" s="21" t="e">
        <f>+VLOOKUP(A444,'liste écoles'!A:D,3,0)</f>
        <v>#N/A</v>
      </c>
      <c r="D444" s="21" t="e">
        <f>+VLOOKUP(A444,'liste écoles'!A:D,4,0)</f>
        <v>#N/A</v>
      </c>
      <c r="E444" s="21">
        <v>440</v>
      </c>
      <c r="F444" s="21"/>
      <c r="G444" s="21"/>
      <c r="H444" s="21"/>
      <c r="I444" s="21"/>
      <c r="J444" s="21"/>
      <c r="K444" s="21"/>
      <c r="L444" s="21"/>
      <c r="M444" s="21"/>
      <c r="N444" s="21"/>
      <c r="O444" s="22" t="str">
        <f t="shared" si="12"/>
        <v>/</v>
      </c>
      <c r="P444" s="21" t="e">
        <f>+VLOOKUP(O444,indices!C:G,3,0)</f>
        <v>#N/A</v>
      </c>
      <c r="Q444" s="26"/>
      <c r="R444" s="26"/>
      <c r="S444" s="26"/>
      <c r="T444" s="26">
        <f t="shared" si="13"/>
        <v>0</v>
      </c>
      <c r="U444" s="21"/>
      <c r="V444" s="21"/>
      <c r="W444" s="21"/>
      <c r="X444" s="29"/>
      <c r="Y444" s="29"/>
      <c r="Z444" s="21"/>
      <c r="AA444" s="21"/>
      <c r="AB444" s="21"/>
      <c r="AC444" s="21"/>
    </row>
    <row r="445" spans="1:29">
      <c r="A445" s="21"/>
      <c r="B445" s="21" t="e">
        <f>+VLOOKUP(A445,'liste écoles'!A:D,2,0)</f>
        <v>#N/A</v>
      </c>
      <c r="C445" s="21" t="e">
        <f>+VLOOKUP(A445,'liste écoles'!A:D,3,0)</f>
        <v>#N/A</v>
      </c>
      <c r="D445" s="21" t="e">
        <f>+VLOOKUP(A445,'liste écoles'!A:D,4,0)</f>
        <v>#N/A</v>
      </c>
      <c r="E445" s="21">
        <v>441</v>
      </c>
      <c r="F445" s="21"/>
      <c r="G445" s="21"/>
      <c r="H445" s="21"/>
      <c r="I445" s="21"/>
      <c r="J445" s="21"/>
      <c r="K445" s="21"/>
      <c r="L445" s="21"/>
      <c r="M445" s="21"/>
      <c r="N445" s="21"/>
      <c r="O445" s="22" t="str">
        <f t="shared" si="12"/>
        <v>/</v>
      </c>
      <c r="P445" s="21" t="e">
        <f>+VLOOKUP(O445,indices!C:G,3,0)</f>
        <v>#N/A</v>
      </c>
      <c r="Q445" s="26"/>
      <c r="R445" s="26"/>
      <c r="S445" s="26"/>
      <c r="T445" s="26">
        <f t="shared" si="13"/>
        <v>0</v>
      </c>
      <c r="U445" s="21"/>
      <c r="V445" s="21"/>
      <c r="W445" s="21"/>
      <c r="X445" s="29"/>
      <c r="Y445" s="29"/>
      <c r="Z445" s="21"/>
      <c r="AA445" s="21"/>
      <c r="AB445" s="21"/>
      <c r="AC445" s="21"/>
    </row>
    <row r="446" spans="1:29">
      <c r="A446" s="21"/>
      <c r="B446" s="21" t="e">
        <f>+VLOOKUP(A446,'liste écoles'!A:D,2,0)</f>
        <v>#N/A</v>
      </c>
      <c r="C446" s="21" t="e">
        <f>+VLOOKUP(A446,'liste écoles'!A:D,3,0)</f>
        <v>#N/A</v>
      </c>
      <c r="D446" s="21" t="e">
        <f>+VLOOKUP(A446,'liste écoles'!A:D,4,0)</f>
        <v>#N/A</v>
      </c>
      <c r="E446" s="21">
        <v>442</v>
      </c>
      <c r="F446" s="21"/>
      <c r="G446" s="21"/>
      <c r="H446" s="21"/>
      <c r="I446" s="21"/>
      <c r="J446" s="21"/>
      <c r="K446" s="21"/>
      <c r="L446" s="21"/>
      <c r="M446" s="21"/>
      <c r="N446" s="21"/>
      <c r="O446" s="22" t="str">
        <f t="shared" si="12"/>
        <v>/</v>
      </c>
      <c r="P446" s="21" t="e">
        <f>+VLOOKUP(O446,indices!C:G,3,0)</f>
        <v>#N/A</v>
      </c>
      <c r="Q446" s="26"/>
      <c r="R446" s="26"/>
      <c r="S446" s="26"/>
      <c r="T446" s="26">
        <f t="shared" si="13"/>
        <v>0</v>
      </c>
      <c r="U446" s="21"/>
      <c r="V446" s="21"/>
      <c r="W446" s="21"/>
      <c r="X446" s="29"/>
      <c r="Y446" s="29"/>
      <c r="Z446" s="21"/>
      <c r="AA446" s="21"/>
      <c r="AB446" s="21"/>
      <c r="AC446" s="21"/>
    </row>
    <row r="447" spans="1:29">
      <c r="A447" s="21"/>
      <c r="B447" s="21" t="e">
        <f>+VLOOKUP(A447,'liste écoles'!A:D,2,0)</f>
        <v>#N/A</v>
      </c>
      <c r="C447" s="21" t="e">
        <f>+VLOOKUP(A447,'liste écoles'!A:D,3,0)</f>
        <v>#N/A</v>
      </c>
      <c r="D447" s="21" t="e">
        <f>+VLOOKUP(A447,'liste écoles'!A:D,4,0)</f>
        <v>#N/A</v>
      </c>
      <c r="E447" s="21">
        <v>443</v>
      </c>
      <c r="F447" s="21"/>
      <c r="G447" s="21"/>
      <c r="H447" s="21"/>
      <c r="I447" s="21"/>
      <c r="J447" s="21"/>
      <c r="K447" s="21"/>
      <c r="L447" s="21"/>
      <c r="M447" s="21"/>
      <c r="N447" s="21"/>
      <c r="O447" s="22" t="str">
        <f t="shared" si="12"/>
        <v>/</v>
      </c>
      <c r="P447" s="21" t="e">
        <f>+VLOOKUP(O447,indices!C:G,3,0)</f>
        <v>#N/A</v>
      </c>
      <c r="Q447" s="26"/>
      <c r="R447" s="26"/>
      <c r="S447" s="26"/>
      <c r="T447" s="26">
        <f t="shared" si="13"/>
        <v>0</v>
      </c>
      <c r="U447" s="21"/>
      <c r="V447" s="21"/>
      <c r="W447" s="21"/>
      <c r="X447" s="29"/>
      <c r="Y447" s="29"/>
      <c r="Z447" s="21"/>
      <c r="AA447" s="21"/>
      <c r="AB447" s="21"/>
      <c r="AC447" s="21"/>
    </row>
    <row r="448" spans="1:29">
      <c r="A448" s="21"/>
      <c r="B448" s="21" t="e">
        <f>+VLOOKUP(A448,'liste écoles'!A:D,2,0)</f>
        <v>#N/A</v>
      </c>
      <c r="C448" s="21" t="e">
        <f>+VLOOKUP(A448,'liste écoles'!A:D,3,0)</f>
        <v>#N/A</v>
      </c>
      <c r="D448" s="21" t="e">
        <f>+VLOOKUP(A448,'liste écoles'!A:D,4,0)</f>
        <v>#N/A</v>
      </c>
      <c r="E448" s="21">
        <v>444</v>
      </c>
      <c r="F448" s="21"/>
      <c r="G448" s="21"/>
      <c r="H448" s="21"/>
      <c r="I448" s="21"/>
      <c r="J448" s="21"/>
      <c r="K448" s="21"/>
      <c r="L448" s="21"/>
      <c r="M448" s="21"/>
      <c r="N448" s="21"/>
      <c r="O448" s="22" t="str">
        <f t="shared" si="12"/>
        <v>/</v>
      </c>
      <c r="P448" s="21" t="e">
        <f>+VLOOKUP(O448,indices!C:G,3,0)</f>
        <v>#N/A</v>
      </c>
      <c r="Q448" s="26"/>
      <c r="R448" s="26"/>
      <c r="S448" s="26"/>
      <c r="T448" s="26">
        <f t="shared" si="13"/>
        <v>0</v>
      </c>
      <c r="U448" s="21"/>
      <c r="V448" s="21"/>
      <c r="W448" s="21"/>
      <c r="X448" s="29"/>
      <c r="Y448" s="29"/>
      <c r="Z448" s="21"/>
      <c r="AA448" s="21"/>
      <c r="AB448" s="21"/>
      <c r="AC448" s="21"/>
    </row>
    <row r="449" spans="1:29">
      <c r="A449" s="21"/>
      <c r="B449" s="21" t="e">
        <f>+VLOOKUP(A449,'liste écoles'!A:D,2,0)</f>
        <v>#N/A</v>
      </c>
      <c r="C449" s="21" t="e">
        <f>+VLOOKUP(A449,'liste écoles'!A:D,3,0)</f>
        <v>#N/A</v>
      </c>
      <c r="D449" s="21" t="e">
        <f>+VLOOKUP(A449,'liste écoles'!A:D,4,0)</f>
        <v>#N/A</v>
      </c>
      <c r="E449" s="21">
        <v>445</v>
      </c>
      <c r="F449" s="21"/>
      <c r="G449" s="21"/>
      <c r="H449" s="21"/>
      <c r="I449" s="21"/>
      <c r="J449" s="21"/>
      <c r="K449" s="21"/>
      <c r="L449" s="21"/>
      <c r="M449" s="21"/>
      <c r="N449" s="21"/>
      <c r="O449" s="22" t="str">
        <f t="shared" si="12"/>
        <v>/</v>
      </c>
      <c r="P449" s="21" t="e">
        <f>+VLOOKUP(O449,indices!C:G,3,0)</f>
        <v>#N/A</v>
      </c>
      <c r="Q449" s="26"/>
      <c r="R449" s="26"/>
      <c r="S449" s="26"/>
      <c r="T449" s="26">
        <f t="shared" si="13"/>
        <v>0</v>
      </c>
      <c r="U449" s="21"/>
      <c r="V449" s="21"/>
      <c r="W449" s="21"/>
      <c r="X449" s="29"/>
      <c r="Y449" s="29"/>
      <c r="Z449" s="21"/>
      <c r="AA449" s="21"/>
      <c r="AB449" s="21"/>
      <c r="AC449" s="21"/>
    </row>
    <row r="450" spans="1:29">
      <c r="A450" s="21"/>
      <c r="B450" s="21" t="e">
        <f>+VLOOKUP(A450,'liste écoles'!A:D,2,0)</f>
        <v>#N/A</v>
      </c>
      <c r="C450" s="21" t="e">
        <f>+VLOOKUP(A450,'liste écoles'!A:D,3,0)</f>
        <v>#N/A</v>
      </c>
      <c r="D450" s="21" t="e">
        <f>+VLOOKUP(A450,'liste écoles'!A:D,4,0)</f>
        <v>#N/A</v>
      </c>
      <c r="E450" s="21">
        <v>446</v>
      </c>
      <c r="F450" s="21"/>
      <c r="G450" s="21"/>
      <c r="H450" s="21"/>
      <c r="I450" s="21"/>
      <c r="J450" s="21"/>
      <c r="K450" s="21"/>
      <c r="L450" s="21"/>
      <c r="M450" s="21"/>
      <c r="N450" s="21"/>
      <c r="O450" s="22" t="str">
        <f t="shared" si="12"/>
        <v>/</v>
      </c>
      <c r="P450" s="21" t="e">
        <f>+VLOOKUP(O450,indices!C:G,3,0)</f>
        <v>#N/A</v>
      </c>
      <c r="Q450" s="26"/>
      <c r="R450" s="26"/>
      <c r="S450" s="26"/>
      <c r="T450" s="26">
        <f t="shared" si="13"/>
        <v>0</v>
      </c>
      <c r="U450" s="21"/>
      <c r="V450" s="21"/>
      <c r="W450" s="21"/>
      <c r="X450" s="29"/>
      <c r="Y450" s="29"/>
      <c r="Z450" s="21"/>
      <c r="AA450" s="21"/>
      <c r="AB450" s="21"/>
      <c r="AC450" s="21"/>
    </row>
    <row r="451" spans="1:29">
      <c r="A451" s="21"/>
      <c r="B451" s="21" t="e">
        <f>+VLOOKUP(A451,'liste écoles'!A:D,2,0)</f>
        <v>#N/A</v>
      </c>
      <c r="C451" s="21" t="e">
        <f>+VLOOKUP(A451,'liste écoles'!A:D,3,0)</f>
        <v>#N/A</v>
      </c>
      <c r="D451" s="21" t="e">
        <f>+VLOOKUP(A451,'liste écoles'!A:D,4,0)</f>
        <v>#N/A</v>
      </c>
      <c r="E451" s="21">
        <v>447</v>
      </c>
      <c r="F451" s="21"/>
      <c r="G451" s="21"/>
      <c r="H451" s="21"/>
      <c r="I451" s="21"/>
      <c r="J451" s="21"/>
      <c r="K451" s="21"/>
      <c r="L451" s="21"/>
      <c r="M451" s="21"/>
      <c r="N451" s="21"/>
      <c r="O451" s="22" t="str">
        <f t="shared" si="12"/>
        <v>/</v>
      </c>
      <c r="P451" s="21" t="e">
        <f>+VLOOKUP(O451,indices!C:G,3,0)</f>
        <v>#N/A</v>
      </c>
      <c r="Q451" s="26"/>
      <c r="R451" s="26"/>
      <c r="S451" s="26"/>
      <c r="T451" s="26">
        <f t="shared" si="13"/>
        <v>0</v>
      </c>
      <c r="U451" s="21"/>
      <c r="V451" s="21"/>
      <c r="W451" s="21"/>
      <c r="X451" s="29"/>
      <c r="Y451" s="29"/>
      <c r="Z451" s="21"/>
      <c r="AA451" s="21"/>
      <c r="AB451" s="21"/>
      <c r="AC451" s="21"/>
    </row>
    <row r="452" spans="1:29">
      <c r="A452" s="21"/>
      <c r="B452" s="21" t="e">
        <f>+VLOOKUP(A452,'liste écoles'!A:D,2,0)</f>
        <v>#N/A</v>
      </c>
      <c r="C452" s="21" t="e">
        <f>+VLOOKUP(A452,'liste écoles'!A:D,3,0)</f>
        <v>#N/A</v>
      </c>
      <c r="D452" s="21" t="e">
        <f>+VLOOKUP(A452,'liste écoles'!A:D,4,0)</f>
        <v>#N/A</v>
      </c>
      <c r="E452" s="21">
        <v>448</v>
      </c>
      <c r="F452" s="21"/>
      <c r="G452" s="21"/>
      <c r="H452" s="21"/>
      <c r="I452" s="21"/>
      <c r="J452" s="21"/>
      <c r="K452" s="21"/>
      <c r="L452" s="21"/>
      <c r="M452" s="21"/>
      <c r="N452" s="21"/>
      <c r="O452" s="22" t="str">
        <f t="shared" si="12"/>
        <v>/</v>
      </c>
      <c r="P452" s="21" t="e">
        <f>+VLOOKUP(O452,indices!C:G,3,0)</f>
        <v>#N/A</v>
      </c>
      <c r="Q452" s="26"/>
      <c r="R452" s="26"/>
      <c r="S452" s="26"/>
      <c r="T452" s="26">
        <f t="shared" si="13"/>
        <v>0</v>
      </c>
      <c r="U452" s="21"/>
      <c r="V452" s="21"/>
      <c r="W452" s="21"/>
      <c r="X452" s="29"/>
      <c r="Y452" s="29"/>
      <c r="Z452" s="21"/>
      <c r="AA452" s="21"/>
      <c r="AB452" s="21"/>
      <c r="AC452" s="21"/>
    </row>
    <row r="453" spans="1:29">
      <c r="A453" s="21"/>
      <c r="B453" s="21" t="e">
        <f>+VLOOKUP(A453,'liste écoles'!A:D,2,0)</f>
        <v>#N/A</v>
      </c>
      <c r="C453" s="21" t="e">
        <f>+VLOOKUP(A453,'liste écoles'!A:D,3,0)</f>
        <v>#N/A</v>
      </c>
      <c r="D453" s="21" t="e">
        <f>+VLOOKUP(A453,'liste écoles'!A:D,4,0)</f>
        <v>#N/A</v>
      </c>
      <c r="E453" s="21">
        <v>449</v>
      </c>
      <c r="F453" s="21"/>
      <c r="G453" s="21"/>
      <c r="H453" s="21"/>
      <c r="I453" s="21"/>
      <c r="J453" s="21"/>
      <c r="K453" s="21"/>
      <c r="L453" s="21"/>
      <c r="M453" s="21"/>
      <c r="N453" s="21"/>
      <c r="O453" s="22" t="str">
        <f t="shared" ref="O453:O502" si="14">+CONCATENATE(K453,"/",M453)</f>
        <v>/</v>
      </c>
      <c r="P453" s="21" t="e">
        <f>+VLOOKUP(O453,indices!C:G,3,0)</f>
        <v>#N/A</v>
      </c>
      <c r="Q453" s="26"/>
      <c r="R453" s="26"/>
      <c r="S453" s="26"/>
      <c r="T453" s="26">
        <f t="shared" si="13"/>
        <v>0</v>
      </c>
      <c r="U453" s="21"/>
      <c r="V453" s="21"/>
      <c r="W453" s="21"/>
      <c r="X453" s="29"/>
      <c r="Y453" s="29"/>
      <c r="Z453" s="21"/>
      <c r="AA453" s="21"/>
      <c r="AB453" s="21"/>
      <c r="AC453" s="21"/>
    </row>
    <row r="454" spans="1:29">
      <c r="A454" s="21"/>
      <c r="B454" s="21" t="e">
        <f>+VLOOKUP(A454,'liste écoles'!A:D,2,0)</f>
        <v>#N/A</v>
      </c>
      <c r="C454" s="21" t="e">
        <f>+VLOOKUP(A454,'liste écoles'!A:D,3,0)</f>
        <v>#N/A</v>
      </c>
      <c r="D454" s="21" t="e">
        <f>+VLOOKUP(A454,'liste écoles'!A:D,4,0)</f>
        <v>#N/A</v>
      </c>
      <c r="E454" s="21">
        <v>450</v>
      </c>
      <c r="F454" s="21"/>
      <c r="G454" s="21"/>
      <c r="H454" s="21"/>
      <c r="I454" s="21"/>
      <c r="J454" s="21"/>
      <c r="K454" s="21"/>
      <c r="L454" s="21"/>
      <c r="M454" s="21"/>
      <c r="N454" s="21"/>
      <c r="O454" s="22" t="str">
        <f t="shared" si="14"/>
        <v>/</v>
      </c>
      <c r="P454" s="21" t="e">
        <f>+VLOOKUP(O454,indices!C:G,3,0)</f>
        <v>#N/A</v>
      </c>
      <c r="Q454" s="26"/>
      <c r="R454" s="26"/>
      <c r="S454" s="26"/>
      <c r="T454" s="26">
        <f t="shared" ref="T454:T502" si="15">+SUM(Q454:S454)</f>
        <v>0</v>
      </c>
      <c r="U454" s="21"/>
      <c r="V454" s="21"/>
      <c r="W454" s="21"/>
      <c r="X454" s="29"/>
      <c r="Y454" s="29"/>
      <c r="Z454" s="21"/>
      <c r="AA454" s="21"/>
      <c r="AB454" s="21"/>
      <c r="AC454" s="21"/>
    </row>
    <row r="455" spans="1:29">
      <c r="A455" s="21"/>
      <c r="B455" s="21" t="e">
        <f>+VLOOKUP(A455,'liste écoles'!A:D,2,0)</f>
        <v>#N/A</v>
      </c>
      <c r="C455" s="21" t="e">
        <f>+VLOOKUP(A455,'liste écoles'!A:D,3,0)</f>
        <v>#N/A</v>
      </c>
      <c r="D455" s="21" t="e">
        <f>+VLOOKUP(A455,'liste écoles'!A:D,4,0)</f>
        <v>#N/A</v>
      </c>
      <c r="E455" s="21">
        <v>451</v>
      </c>
      <c r="F455" s="21"/>
      <c r="G455" s="21"/>
      <c r="H455" s="21"/>
      <c r="I455" s="21"/>
      <c r="J455" s="21"/>
      <c r="K455" s="21"/>
      <c r="L455" s="21"/>
      <c r="M455" s="21"/>
      <c r="N455" s="21"/>
      <c r="O455" s="22" t="str">
        <f t="shared" si="14"/>
        <v>/</v>
      </c>
      <c r="P455" s="21" t="e">
        <f>+VLOOKUP(O455,indices!C:G,3,0)</f>
        <v>#N/A</v>
      </c>
      <c r="Q455" s="26"/>
      <c r="R455" s="26"/>
      <c r="S455" s="26"/>
      <c r="T455" s="26">
        <f t="shared" si="15"/>
        <v>0</v>
      </c>
      <c r="U455" s="21"/>
      <c r="V455" s="21"/>
      <c r="W455" s="21"/>
      <c r="X455" s="29"/>
      <c r="Y455" s="29"/>
      <c r="Z455" s="21"/>
      <c r="AA455" s="21"/>
      <c r="AB455" s="21"/>
      <c r="AC455" s="21"/>
    </row>
    <row r="456" spans="1:29">
      <c r="A456" s="21"/>
      <c r="B456" s="21" t="e">
        <f>+VLOOKUP(A456,'liste écoles'!A:D,2,0)</f>
        <v>#N/A</v>
      </c>
      <c r="C456" s="21" t="e">
        <f>+VLOOKUP(A456,'liste écoles'!A:D,3,0)</f>
        <v>#N/A</v>
      </c>
      <c r="D456" s="21" t="e">
        <f>+VLOOKUP(A456,'liste écoles'!A:D,4,0)</f>
        <v>#N/A</v>
      </c>
      <c r="E456" s="21">
        <v>452</v>
      </c>
      <c r="F456" s="21"/>
      <c r="G456" s="21"/>
      <c r="H456" s="21"/>
      <c r="I456" s="21"/>
      <c r="J456" s="21"/>
      <c r="K456" s="21"/>
      <c r="L456" s="21"/>
      <c r="M456" s="21"/>
      <c r="N456" s="21"/>
      <c r="O456" s="22" t="str">
        <f t="shared" si="14"/>
        <v>/</v>
      </c>
      <c r="P456" s="21" t="e">
        <f>+VLOOKUP(O456,indices!C:G,3,0)</f>
        <v>#N/A</v>
      </c>
      <c r="Q456" s="26"/>
      <c r="R456" s="26"/>
      <c r="S456" s="26"/>
      <c r="T456" s="26">
        <f t="shared" si="15"/>
        <v>0</v>
      </c>
      <c r="U456" s="21"/>
      <c r="V456" s="21"/>
      <c r="W456" s="21"/>
      <c r="X456" s="29"/>
      <c r="Y456" s="29"/>
      <c r="Z456" s="21"/>
      <c r="AA456" s="21"/>
      <c r="AB456" s="21"/>
      <c r="AC456" s="21"/>
    </row>
    <row r="457" spans="1:29">
      <c r="A457" s="21"/>
      <c r="B457" s="21" t="e">
        <f>+VLOOKUP(A457,'liste écoles'!A:D,2,0)</f>
        <v>#N/A</v>
      </c>
      <c r="C457" s="21" t="e">
        <f>+VLOOKUP(A457,'liste écoles'!A:D,3,0)</f>
        <v>#N/A</v>
      </c>
      <c r="D457" s="21" t="e">
        <f>+VLOOKUP(A457,'liste écoles'!A:D,4,0)</f>
        <v>#N/A</v>
      </c>
      <c r="E457" s="21">
        <v>453</v>
      </c>
      <c r="F457" s="21"/>
      <c r="G457" s="21"/>
      <c r="H457" s="21"/>
      <c r="I457" s="21"/>
      <c r="J457" s="21"/>
      <c r="K457" s="21"/>
      <c r="L457" s="21"/>
      <c r="M457" s="21"/>
      <c r="N457" s="21"/>
      <c r="O457" s="22" t="str">
        <f t="shared" si="14"/>
        <v>/</v>
      </c>
      <c r="P457" s="21" t="e">
        <f>+VLOOKUP(O457,indices!C:G,3,0)</f>
        <v>#N/A</v>
      </c>
      <c r="Q457" s="26"/>
      <c r="R457" s="26"/>
      <c r="S457" s="26"/>
      <c r="T457" s="26">
        <f t="shared" si="15"/>
        <v>0</v>
      </c>
      <c r="U457" s="21"/>
      <c r="V457" s="21"/>
      <c r="W457" s="21"/>
      <c r="X457" s="29"/>
      <c r="Y457" s="29"/>
      <c r="Z457" s="21"/>
      <c r="AA457" s="21"/>
      <c r="AB457" s="21"/>
      <c r="AC457" s="21"/>
    </row>
    <row r="458" spans="1:29">
      <c r="A458" s="21"/>
      <c r="B458" s="21" t="e">
        <f>+VLOOKUP(A458,'liste écoles'!A:D,2,0)</f>
        <v>#N/A</v>
      </c>
      <c r="C458" s="21" t="e">
        <f>+VLOOKUP(A458,'liste écoles'!A:D,3,0)</f>
        <v>#N/A</v>
      </c>
      <c r="D458" s="21" t="e">
        <f>+VLOOKUP(A458,'liste écoles'!A:D,4,0)</f>
        <v>#N/A</v>
      </c>
      <c r="E458" s="21">
        <v>454</v>
      </c>
      <c r="F458" s="21"/>
      <c r="G458" s="21"/>
      <c r="H458" s="21"/>
      <c r="I458" s="21"/>
      <c r="J458" s="21"/>
      <c r="K458" s="21"/>
      <c r="L458" s="21"/>
      <c r="M458" s="21"/>
      <c r="N458" s="21"/>
      <c r="O458" s="22" t="str">
        <f t="shared" si="14"/>
        <v>/</v>
      </c>
      <c r="P458" s="21" t="e">
        <f>+VLOOKUP(O458,indices!C:G,3,0)</f>
        <v>#N/A</v>
      </c>
      <c r="Q458" s="26"/>
      <c r="R458" s="26"/>
      <c r="S458" s="26"/>
      <c r="T458" s="26">
        <f t="shared" si="15"/>
        <v>0</v>
      </c>
      <c r="U458" s="21"/>
      <c r="V458" s="21"/>
      <c r="W458" s="21"/>
      <c r="X458" s="29"/>
      <c r="Y458" s="29"/>
      <c r="Z458" s="21"/>
      <c r="AA458" s="21"/>
      <c r="AB458" s="21"/>
      <c r="AC458" s="21"/>
    </row>
    <row r="459" spans="1:29">
      <c r="A459" s="21"/>
      <c r="B459" s="21" t="e">
        <f>+VLOOKUP(A459,'liste écoles'!A:D,2,0)</f>
        <v>#N/A</v>
      </c>
      <c r="C459" s="21" t="e">
        <f>+VLOOKUP(A459,'liste écoles'!A:D,3,0)</f>
        <v>#N/A</v>
      </c>
      <c r="D459" s="21" t="e">
        <f>+VLOOKUP(A459,'liste écoles'!A:D,4,0)</f>
        <v>#N/A</v>
      </c>
      <c r="E459" s="21">
        <v>455</v>
      </c>
      <c r="F459" s="21"/>
      <c r="G459" s="21"/>
      <c r="H459" s="21"/>
      <c r="I459" s="21"/>
      <c r="J459" s="21"/>
      <c r="K459" s="21"/>
      <c r="L459" s="21"/>
      <c r="M459" s="21"/>
      <c r="N459" s="21"/>
      <c r="O459" s="22" t="str">
        <f t="shared" si="14"/>
        <v>/</v>
      </c>
      <c r="P459" s="21" t="e">
        <f>+VLOOKUP(O459,indices!C:G,3,0)</f>
        <v>#N/A</v>
      </c>
      <c r="Q459" s="26"/>
      <c r="R459" s="26"/>
      <c r="S459" s="26"/>
      <c r="T459" s="26">
        <f t="shared" si="15"/>
        <v>0</v>
      </c>
      <c r="U459" s="21"/>
      <c r="V459" s="21"/>
      <c r="W459" s="21"/>
      <c r="X459" s="29"/>
      <c r="Y459" s="29"/>
      <c r="Z459" s="21"/>
      <c r="AA459" s="21"/>
      <c r="AB459" s="21"/>
      <c r="AC459" s="21"/>
    </row>
    <row r="460" spans="1:29">
      <c r="A460" s="21"/>
      <c r="B460" s="21" t="e">
        <f>+VLOOKUP(A460,'liste écoles'!A:D,2,0)</f>
        <v>#N/A</v>
      </c>
      <c r="C460" s="21" t="e">
        <f>+VLOOKUP(A460,'liste écoles'!A:D,3,0)</f>
        <v>#N/A</v>
      </c>
      <c r="D460" s="21" t="e">
        <f>+VLOOKUP(A460,'liste écoles'!A:D,4,0)</f>
        <v>#N/A</v>
      </c>
      <c r="E460" s="21">
        <v>456</v>
      </c>
      <c r="F460" s="21"/>
      <c r="G460" s="21"/>
      <c r="H460" s="21"/>
      <c r="I460" s="21"/>
      <c r="J460" s="21"/>
      <c r="K460" s="21"/>
      <c r="L460" s="21"/>
      <c r="M460" s="21"/>
      <c r="N460" s="21"/>
      <c r="O460" s="22" t="str">
        <f t="shared" si="14"/>
        <v>/</v>
      </c>
      <c r="P460" s="21" t="e">
        <f>+VLOOKUP(O460,indices!C:G,3,0)</f>
        <v>#N/A</v>
      </c>
      <c r="Q460" s="26"/>
      <c r="R460" s="26"/>
      <c r="S460" s="26"/>
      <c r="T460" s="26">
        <f t="shared" si="15"/>
        <v>0</v>
      </c>
      <c r="U460" s="21"/>
      <c r="V460" s="21"/>
      <c r="W460" s="21"/>
      <c r="X460" s="29"/>
      <c r="Y460" s="29"/>
      <c r="Z460" s="21"/>
      <c r="AA460" s="21"/>
      <c r="AB460" s="21"/>
      <c r="AC460" s="21"/>
    </row>
    <row r="461" spans="1:29">
      <c r="A461" s="21"/>
      <c r="B461" s="21" t="e">
        <f>+VLOOKUP(A461,'liste écoles'!A:D,2,0)</f>
        <v>#N/A</v>
      </c>
      <c r="C461" s="21" t="e">
        <f>+VLOOKUP(A461,'liste écoles'!A:D,3,0)</f>
        <v>#N/A</v>
      </c>
      <c r="D461" s="21" t="e">
        <f>+VLOOKUP(A461,'liste écoles'!A:D,4,0)</f>
        <v>#N/A</v>
      </c>
      <c r="E461" s="21">
        <v>457</v>
      </c>
      <c r="F461" s="21"/>
      <c r="G461" s="21"/>
      <c r="H461" s="21"/>
      <c r="I461" s="21"/>
      <c r="J461" s="21"/>
      <c r="K461" s="21"/>
      <c r="L461" s="21"/>
      <c r="M461" s="21"/>
      <c r="N461" s="21"/>
      <c r="O461" s="22" t="str">
        <f t="shared" si="14"/>
        <v>/</v>
      </c>
      <c r="P461" s="21" t="e">
        <f>+VLOOKUP(O461,indices!C:G,3,0)</f>
        <v>#N/A</v>
      </c>
      <c r="Q461" s="26"/>
      <c r="R461" s="26"/>
      <c r="S461" s="26"/>
      <c r="T461" s="26">
        <f t="shared" si="15"/>
        <v>0</v>
      </c>
      <c r="U461" s="21"/>
      <c r="V461" s="21"/>
      <c r="W461" s="21"/>
      <c r="X461" s="29"/>
      <c r="Y461" s="29"/>
      <c r="Z461" s="21"/>
      <c r="AA461" s="21"/>
      <c r="AB461" s="21"/>
      <c r="AC461" s="21"/>
    </row>
    <row r="462" spans="1:29">
      <c r="A462" s="21"/>
      <c r="B462" s="21" t="e">
        <f>+VLOOKUP(A462,'liste écoles'!A:D,2,0)</f>
        <v>#N/A</v>
      </c>
      <c r="C462" s="21" t="e">
        <f>+VLOOKUP(A462,'liste écoles'!A:D,3,0)</f>
        <v>#N/A</v>
      </c>
      <c r="D462" s="21" t="e">
        <f>+VLOOKUP(A462,'liste écoles'!A:D,4,0)</f>
        <v>#N/A</v>
      </c>
      <c r="E462" s="21">
        <v>458</v>
      </c>
      <c r="F462" s="21"/>
      <c r="G462" s="21"/>
      <c r="H462" s="21"/>
      <c r="I462" s="21"/>
      <c r="J462" s="21"/>
      <c r="K462" s="21"/>
      <c r="L462" s="21"/>
      <c r="M462" s="21"/>
      <c r="N462" s="21"/>
      <c r="O462" s="22" t="str">
        <f t="shared" si="14"/>
        <v>/</v>
      </c>
      <c r="P462" s="21" t="e">
        <f>+VLOOKUP(O462,indices!C:G,3,0)</f>
        <v>#N/A</v>
      </c>
      <c r="Q462" s="26"/>
      <c r="R462" s="26"/>
      <c r="S462" s="26"/>
      <c r="T462" s="26">
        <f t="shared" si="15"/>
        <v>0</v>
      </c>
      <c r="U462" s="21"/>
      <c r="V462" s="21"/>
      <c r="W462" s="21"/>
      <c r="X462" s="29"/>
      <c r="Y462" s="29"/>
      <c r="Z462" s="21"/>
      <c r="AA462" s="21"/>
      <c r="AB462" s="21"/>
      <c r="AC462" s="21"/>
    </row>
    <row r="463" spans="1:29">
      <c r="A463" s="21"/>
      <c r="B463" s="21" t="e">
        <f>+VLOOKUP(A463,'liste écoles'!A:D,2,0)</f>
        <v>#N/A</v>
      </c>
      <c r="C463" s="21" t="e">
        <f>+VLOOKUP(A463,'liste écoles'!A:D,3,0)</f>
        <v>#N/A</v>
      </c>
      <c r="D463" s="21" t="e">
        <f>+VLOOKUP(A463,'liste écoles'!A:D,4,0)</f>
        <v>#N/A</v>
      </c>
      <c r="E463" s="21">
        <v>459</v>
      </c>
      <c r="F463" s="21"/>
      <c r="G463" s="21"/>
      <c r="H463" s="21"/>
      <c r="I463" s="21"/>
      <c r="J463" s="21"/>
      <c r="K463" s="21"/>
      <c r="L463" s="21"/>
      <c r="M463" s="21"/>
      <c r="N463" s="21"/>
      <c r="O463" s="22" t="str">
        <f t="shared" si="14"/>
        <v>/</v>
      </c>
      <c r="P463" s="21" t="e">
        <f>+VLOOKUP(O463,indices!C:G,3,0)</f>
        <v>#N/A</v>
      </c>
      <c r="Q463" s="26"/>
      <c r="R463" s="26"/>
      <c r="S463" s="26"/>
      <c r="T463" s="26">
        <f t="shared" si="15"/>
        <v>0</v>
      </c>
      <c r="U463" s="21"/>
      <c r="V463" s="21"/>
      <c r="W463" s="21"/>
      <c r="X463" s="29"/>
      <c r="Y463" s="29"/>
      <c r="Z463" s="21"/>
      <c r="AA463" s="21"/>
      <c r="AB463" s="21"/>
      <c r="AC463" s="21"/>
    </row>
    <row r="464" spans="1:29">
      <c r="A464" s="21"/>
      <c r="B464" s="21" t="e">
        <f>+VLOOKUP(A464,'liste écoles'!A:D,2,0)</f>
        <v>#N/A</v>
      </c>
      <c r="C464" s="21" t="e">
        <f>+VLOOKUP(A464,'liste écoles'!A:D,3,0)</f>
        <v>#N/A</v>
      </c>
      <c r="D464" s="21" t="e">
        <f>+VLOOKUP(A464,'liste écoles'!A:D,4,0)</f>
        <v>#N/A</v>
      </c>
      <c r="E464" s="21">
        <v>460</v>
      </c>
      <c r="F464" s="21"/>
      <c r="G464" s="21"/>
      <c r="H464" s="21"/>
      <c r="I464" s="21"/>
      <c r="J464" s="21"/>
      <c r="K464" s="21"/>
      <c r="L464" s="21"/>
      <c r="M464" s="21"/>
      <c r="N464" s="21"/>
      <c r="O464" s="22" t="str">
        <f t="shared" si="14"/>
        <v>/</v>
      </c>
      <c r="P464" s="21" t="e">
        <f>+VLOOKUP(O464,indices!C:G,3,0)</f>
        <v>#N/A</v>
      </c>
      <c r="Q464" s="26"/>
      <c r="R464" s="26"/>
      <c r="S464" s="26"/>
      <c r="T464" s="26">
        <f t="shared" si="15"/>
        <v>0</v>
      </c>
      <c r="U464" s="21"/>
      <c r="V464" s="21"/>
      <c r="W464" s="21"/>
      <c r="X464" s="29"/>
      <c r="Y464" s="29"/>
      <c r="Z464" s="21"/>
      <c r="AA464" s="21"/>
      <c r="AB464" s="21"/>
      <c r="AC464" s="21"/>
    </row>
    <row r="465" spans="1:29">
      <c r="A465" s="21"/>
      <c r="B465" s="21" t="e">
        <f>+VLOOKUP(A465,'liste écoles'!A:D,2,0)</f>
        <v>#N/A</v>
      </c>
      <c r="C465" s="21" t="e">
        <f>+VLOOKUP(A465,'liste écoles'!A:D,3,0)</f>
        <v>#N/A</v>
      </c>
      <c r="D465" s="21" t="e">
        <f>+VLOOKUP(A465,'liste écoles'!A:D,4,0)</f>
        <v>#N/A</v>
      </c>
      <c r="E465" s="21">
        <v>461</v>
      </c>
      <c r="F465" s="21"/>
      <c r="G465" s="21"/>
      <c r="H465" s="21"/>
      <c r="I465" s="21"/>
      <c r="J465" s="21"/>
      <c r="K465" s="21"/>
      <c r="L465" s="21"/>
      <c r="M465" s="21"/>
      <c r="N465" s="21"/>
      <c r="O465" s="22" t="str">
        <f t="shared" si="14"/>
        <v>/</v>
      </c>
      <c r="P465" s="21" t="e">
        <f>+VLOOKUP(O465,indices!C:G,3,0)</f>
        <v>#N/A</v>
      </c>
      <c r="Q465" s="26"/>
      <c r="R465" s="26"/>
      <c r="S465" s="26"/>
      <c r="T465" s="26">
        <f t="shared" si="15"/>
        <v>0</v>
      </c>
      <c r="U465" s="21"/>
      <c r="V465" s="21"/>
      <c r="W465" s="21"/>
      <c r="X465" s="29"/>
      <c r="Y465" s="29"/>
      <c r="Z465" s="21"/>
      <c r="AA465" s="21"/>
      <c r="AB465" s="21"/>
      <c r="AC465" s="21"/>
    </row>
    <row r="466" spans="1:29">
      <c r="A466" s="21"/>
      <c r="B466" s="21" t="e">
        <f>+VLOOKUP(A466,'liste écoles'!A:D,2,0)</f>
        <v>#N/A</v>
      </c>
      <c r="C466" s="21" t="e">
        <f>+VLOOKUP(A466,'liste écoles'!A:D,3,0)</f>
        <v>#N/A</v>
      </c>
      <c r="D466" s="21" t="e">
        <f>+VLOOKUP(A466,'liste écoles'!A:D,4,0)</f>
        <v>#N/A</v>
      </c>
      <c r="E466" s="21">
        <v>462</v>
      </c>
      <c r="F466" s="21"/>
      <c r="G466" s="21"/>
      <c r="H466" s="21"/>
      <c r="I466" s="21"/>
      <c r="J466" s="21"/>
      <c r="K466" s="21"/>
      <c r="L466" s="21"/>
      <c r="M466" s="21"/>
      <c r="N466" s="21"/>
      <c r="O466" s="22" t="str">
        <f t="shared" si="14"/>
        <v>/</v>
      </c>
      <c r="P466" s="21" t="e">
        <f>+VLOOKUP(O466,indices!C:G,3,0)</f>
        <v>#N/A</v>
      </c>
      <c r="Q466" s="26"/>
      <c r="R466" s="26"/>
      <c r="S466" s="26"/>
      <c r="T466" s="26">
        <f t="shared" si="15"/>
        <v>0</v>
      </c>
      <c r="U466" s="21"/>
      <c r="V466" s="21"/>
      <c r="W466" s="21"/>
      <c r="X466" s="29"/>
      <c r="Y466" s="29"/>
      <c r="Z466" s="21"/>
      <c r="AA466" s="21"/>
      <c r="AB466" s="21"/>
      <c r="AC466" s="21"/>
    </row>
    <row r="467" spans="1:29">
      <c r="A467" s="21"/>
      <c r="B467" s="21" t="e">
        <f>+VLOOKUP(A467,'liste écoles'!A:D,2,0)</f>
        <v>#N/A</v>
      </c>
      <c r="C467" s="21" t="e">
        <f>+VLOOKUP(A467,'liste écoles'!A:D,3,0)</f>
        <v>#N/A</v>
      </c>
      <c r="D467" s="21" t="e">
        <f>+VLOOKUP(A467,'liste écoles'!A:D,4,0)</f>
        <v>#N/A</v>
      </c>
      <c r="E467" s="21">
        <v>463</v>
      </c>
      <c r="F467" s="21"/>
      <c r="G467" s="21"/>
      <c r="H467" s="21"/>
      <c r="I467" s="21"/>
      <c r="J467" s="21"/>
      <c r="K467" s="21"/>
      <c r="L467" s="21"/>
      <c r="M467" s="21"/>
      <c r="N467" s="21"/>
      <c r="O467" s="22" t="str">
        <f t="shared" si="14"/>
        <v>/</v>
      </c>
      <c r="P467" s="21" t="e">
        <f>+VLOOKUP(O467,indices!C:G,3,0)</f>
        <v>#N/A</v>
      </c>
      <c r="Q467" s="26"/>
      <c r="R467" s="26"/>
      <c r="S467" s="26"/>
      <c r="T467" s="26">
        <f t="shared" si="15"/>
        <v>0</v>
      </c>
      <c r="U467" s="21"/>
      <c r="V467" s="21"/>
      <c r="W467" s="21"/>
      <c r="X467" s="29"/>
      <c r="Y467" s="29"/>
      <c r="Z467" s="21"/>
      <c r="AA467" s="21"/>
      <c r="AB467" s="21"/>
      <c r="AC467" s="21"/>
    </row>
    <row r="468" spans="1:29">
      <c r="A468" s="21"/>
      <c r="B468" s="21" t="e">
        <f>+VLOOKUP(A468,'liste écoles'!A:D,2,0)</f>
        <v>#N/A</v>
      </c>
      <c r="C468" s="21" t="e">
        <f>+VLOOKUP(A468,'liste écoles'!A:D,3,0)</f>
        <v>#N/A</v>
      </c>
      <c r="D468" s="21" t="e">
        <f>+VLOOKUP(A468,'liste écoles'!A:D,4,0)</f>
        <v>#N/A</v>
      </c>
      <c r="E468" s="21">
        <v>464</v>
      </c>
      <c r="F468" s="21"/>
      <c r="G468" s="21"/>
      <c r="H468" s="21"/>
      <c r="I468" s="21"/>
      <c r="J468" s="21"/>
      <c r="K468" s="21"/>
      <c r="L468" s="21"/>
      <c r="M468" s="21"/>
      <c r="N468" s="21"/>
      <c r="O468" s="22" t="str">
        <f t="shared" si="14"/>
        <v>/</v>
      </c>
      <c r="P468" s="21" t="e">
        <f>+VLOOKUP(O468,indices!C:G,3,0)</f>
        <v>#N/A</v>
      </c>
      <c r="Q468" s="26"/>
      <c r="R468" s="26"/>
      <c r="S468" s="26"/>
      <c r="T468" s="26">
        <f t="shared" si="15"/>
        <v>0</v>
      </c>
      <c r="U468" s="21"/>
      <c r="V468" s="21"/>
      <c r="W468" s="21"/>
      <c r="X468" s="29"/>
      <c r="Y468" s="29"/>
      <c r="Z468" s="21"/>
      <c r="AA468" s="21"/>
      <c r="AB468" s="21"/>
      <c r="AC468" s="21"/>
    </row>
    <row r="469" spans="1:29">
      <c r="A469" s="21"/>
      <c r="B469" s="21" t="e">
        <f>+VLOOKUP(A469,'liste écoles'!A:D,2,0)</f>
        <v>#N/A</v>
      </c>
      <c r="C469" s="21" t="e">
        <f>+VLOOKUP(A469,'liste écoles'!A:D,3,0)</f>
        <v>#N/A</v>
      </c>
      <c r="D469" s="21" t="e">
        <f>+VLOOKUP(A469,'liste écoles'!A:D,4,0)</f>
        <v>#N/A</v>
      </c>
      <c r="E469" s="21">
        <v>465</v>
      </c>
      <c r="F469" s="21"/>
      <c r="G469" s="21"/>
      <c r="H469" s="21"/>
      <c r="I469" s="21"/>
      <c r="J469" s="21"/>
      <c r="K469" s="21"/>
      <c r="L469" s="21"/>
      <c r="M469" s="21"/>
      <c r="N469" s="21"/>
      <c r="O469" s="22" t="str">
        <f t="shared" si="14"/>
        <v>/</v>
      </c>
      <c r="P469" s="21" t="e">
        <f>+VLOOKUP(O469,indices!C:G,3,0)</f>
        <v>#N/A</v>
      </c>
      <c r="Q469" s="26"/>
      <c r="R469" s="26"/>
      <c r="S469" s="26"/>
      <c r="T469" s="26">
        <f t="shared" si="15"/>
        <v>0</v>
      </c>
      <c r="U469" s="21"/>
      <c r="V469" s="21"/>
      <c r="W469" s="21"/>
      <c r="X469" s="29"/>
      <c r="Y469" s="29"/>
      <c r="Z469" s="21"/>
      <c r="AA469" s="21"/>
      <c r="AB469" s="21"/>
      <c r="AC469" s="21"/>
    </row>
    <row r="470" spans="1:29">
      <c r="A470" s="21"/>
      <c r="B470" s="21" t="e">
        <f>+VLOOKUP(A470,'liste écoles'!A:D,2,0)</f>
        <v>#N/A</v>
      </c>
      <c r="C470" s="21" t="e">
        <f>+VLOOKUP(A470,'liste écoles'!A:D,3,0)</f>
        <v>#N/A</v>
      </c>
      <c r="D470" s="21" t="e">
        <f>+VLOOKUP(A470,'liste écoles'!A:D,4,0)</f>
        <v>#N/A</v>
      </c>
      <c r="E470" s="21">
        <v>466</v>
      </c>
      <c r="F470" s="21"/>
      <c r="G470" s="21"/>
      <c r="H470" s="21"/>
      <c r="I470" s="21"/>
      <c r="J470" s="21"/>
      <c r="K470" s="21"/>
      <c r="L470" s="21"/>
      <c r="M470" s="21"/>
      <c r="N470" s="21"/>
      <c r="O470" s="22" t="str">
        <f t="shared" si="14"/>
        <v>/</v>
      </c>
      <c r="P470" s="21" t="e">
        <f>+VLOOKUP(O470,indices!C:G,3,0)</f>
        <v>#N/A</v>
      </c>
      <c r="Q470" s="26"/>
      <c r="R470" s="26"/>
      <c r="S470" s="26"/>
      <c r="T470" s="26">
        <f t="shared" si="15"/>
        <v>0</v>
      </c>
      <c r="U470" s="21"/>
      <c r="V470" s="21"/>
      <c r="W470" s="21"/>
      <c r="X470" s="29"/>
      <c r="Y470" s="29"/>
      <c r="Z470" s="21"/>
      <c r="AA470" s="21"/>
      <c r="AB470" s="21"/>
      <c r="AC470" s="21"/>
    </row>
    <row r="471" spans="1:29">
      <c r="A471" s="21"/>
      <c r="B471" s="21" t="e">
        <f>+VLOOKUP(A471,'liste écoles'!A:D,2,0)</f>
        <v>#N/A</v>
      </c>
      <c r="C471" s="21" t="e">
        <f>+VLOOKUP(A471,'liste écoles'!A:D,3,0)</f>
        <v>#N/A</v>
      </c>
      <c r="D471" s="21" t="e">
        <f>+VLOOKUP(A471,'liste écoles'!A:D,4,0)</f>
        <v>#N/A</v>
      </c>
      <c r="E471" s="21">
        <v>467</v>
      </c>
      <c r="F471" s="21"/>
      <c r="G471" s="21"/>
      <c r="H471" s="21"/>
      <c r="I471" s="21"/>
      <c r="J471" s="21"/>
      <c r="K471" s="21"/>
      <c r="L471" s="21"/>
      <c r="M471" s="21"/>
      <c r="N471" s="21"/>
      <c r="O471" s="22" t="str">
        <f t="shared" si="14"/>
        <v>/</v>
      </c>
      <c r="P471" s="21" t="e">
        <f>+VLOOKUP(O471,indices!C:G,3,0)</f>
        <v>#N/A</v>
      </c>
      <c r="Q471" s="26"/>
      <c r="R471" s="26"/>
      <c r="S471" s="26"/>
      <c r="T471" s="26">
        <f t="shared" si="15"/>
        <v>0</v>
      </c>
      <c r="U471" s="21"/>
      <c r="V471" s="21"/>
      <c r="W471" s="21"/>
      <c r="X471" s="29"/>
      <c r="Y471" s="29"/>
      <c r="Z471" s="21"/>
      <c r="AA471" s="21"/>
      <c r="AB471" s="21"/>
      <c r="AC471" s="21"/>
    </row>
    <row r="472" spans="1:29">
      <c r="A472" s="21"/>
      <c r="B472" s="21" t="e">
        <f>+VLOOKUP(A472,'liste écoles'!A:D,2,0)</f>
        <v>#N/A</v>
      </c>
      <c r="C472" s="21" t="e">
        <f>+VLOOKUP(A472,'liste écoles'!A:D,3,0)</f>
        <v>#N/A</v>
      </c>
      <c r="D472" s="21" t="e">
        <f>+VLOOKUP(A472,'liste écoles'!A:D,4,0)</f>
        <v>#N/A</v>
      </c>
      <c r="E472" s="21">
        <v>468</v>
      </c>
      <c r="F472" s="21"/>
      <c r="G472" s="21"/>
      <c r="H472" s="21"/>
      <c r="I472" s="21"/>
      <c r="J472" s="21"/>
      <c r="K472" s="21"/>
      <c r="L472" s="21"/>
      <c r="M472" s="21"/>
      <c r="N472" s="21"/>
      <c r="O472" s="22" t="str">
        <f t="shared" si="14"/>
        <v>/</v>
      </c>
      <c r="P472" s="21" t="e">
        <f>+VLOOKUP(O472,indices!C:G,3,0)</f>
        <v>#N/A</v>
      </c>
      <c r="Q472" s="26"/>
      <c r="R472" s="26"/>
      <c r="S472" s="26"/>
      <c r="T472" s="26">
        <f t="shared" si="15"/>
        <v>0</v>
      </c>
      <c r="U472" s="21"/>
      <c r="V472" s="21"/>
      <c r="W472" s="21"/>
      <c r="X472" s="29"/>
      <c r="Y472" s="29"/>
      <c r="Z472" s="21"/>
      <c r="AA472" s="21"/>
      <c r="AB472" s="21"/>
      <c r="AC472" s="21"/>
    </row>
    <row r="473" spans="1:29">
      <c r="A473" s="21"/>
      <c r="B473" s="21" t="e">
        <f>+VLOOKUP(A473,'liste écoles'!A:D,2,0)</f>
        <v>#N/A</v>
      </c>
      <c r="C473" s="21" t="e">
        <f>+VLOOKUP(A473,'liste écoles'!A:D,3,0)</f>
        <v>#N/A</v>
      </c>
      <c r="D473" s="21" t="e">
        <f>+VLOOKUP(A473,'liste écoles'!A:D,4,0)</f>
        <v>#N/A</v>
      </c>
      <c r="E473" s="21">
        <v>469</v>
      </c>
      <c r="F473" s="21"/>
      <c r="G473" s="21"/>
      <c r="H473" s="21"/>
      <c r="I473" s="21"/>
      <c r="J473" s="21"/>
      <c r="K473" s="21"/>
      <c r="L473" s="21"/>
      <c r="M473" s="21"/>
      <c r="N473" s="21"/>
      <c r="O473" s="22" t="str">
        <f t="shared" si="14"/>
        <v>/</v>
      </c>
      <c r="P473" s="21" t="e">
        <f>+VLOOKUP(O473,indices!C:G,3,0)</f>
        <v>#N/A</v>
      </c>
      <c r="Q473" s="26"/>
      <c r="R473" s="26"/>
      <c r="S473" s="26"/>
      <c r="T473" s="26">
        <f t="shared" si="15"/>
        <v>0</v>
      </c>
      <c r="U473" s="21"/>
      <c r="V473" s="21"/>
      <c r="W473" s="21"/>
      <c r="X473" s="29"/>
      <c r="Y473" s="29"/>
      <c r="Z473" s="21"/>
      <c r="AA473" s="21"/>
      <c r="AB473" s="21"/>
      <c r="AC473" s="21"/>
    </row>
    <row r="474" spans="1:29">
      <c r="A474" s="21"/>
      <c r="B474" s="21" t="e">
        <f>+VLOOKUP(A474,'liste écoles'!A:D,2,0)</f>
        <v>#N/A</v>
      </c>
      <c r="C474" s="21" t="e">
        <f>+VLOOKUP(A474,'liste écoles'!A:D,3,0)</f>
        <v>#N/A</v>
      </c>
      <c r="D474" s="21" t="e">
        <f>+VLOOKUP(A474,'liste écoles'!A:D,4,0)</f>
        <v>#N/A</v>
      </c>
      <c r="E474" s="21">
        <v>470</v>
      </c>
      <c r="F474" s="21"/>
      <c r="G474" s="21"/>
      <c r="H474" s="21"/>
      <c r="I474" s="21"/>
      <c r="J474" s="21"/>
      <c r="K474" s="21"/>
      <c r="L474" s="21"/>
      <c r="M474" s="21"/>
      <c r="N474" s="21"/>
      <c r="O474" s="22" t="str">
        <f t="shared" si="14"/>
        <v>/</v>
      </c>
      <c r="P474" s="21" t="e">
        <f>+VLOOKUP(O474,indices!C:G,3,0)</f>
        <v>#N/A</v>
      </c>
      <c r="Q474" s="26"/>
      <c r="R474" s="26"/>
      <c r="S474" s="26"/>
      <c r="T474" s="26">
        <f t="shared" si="15"/>
        <v>0</v>
      </c>
      <c r="U474" s="21"/>
      <c r="V474" s="21"/>
      <c r="W474" s="21"/>
      <c r="X474" s="29"/>
      <c r="Y474" s="29"/>
      <c r="Z474" s="21"/>
      <c r="AA474" s="21"/>
      <c r="AB474" s="21"/>
      <c r="AC474" s="21"/>
    </row>
    <row r="475" spans="1:29">
      <c r="A475" s="21"/>
      <c r="B475" s="21" t="e">
        <f>+VLOOKUP(A475,'liste écoles'!A:D,2,0)</f>
        <v>#N/A</v>
      </c>
      <c r="C475" s="21" t="e">
        <f>+VLOOKUP(A475,'liste écoles'!A:D,3,0)</f>
        <v>#N/A</v>
      </c>
      <c r="D475" s="21" t="e">
        <f>+VLOOKUP(A475,'liste écoles'!A:D,4,0)</f>
        <v>#N/A</v>
      </c>
      <c r="E475" s="21">
        <v>471</v>
      </c>
      <c r="F475" s="21"/>
      <c r="G475" s="21"/>
      <c r="H475" s="21"/>
      <c r="I475" s="21"/>
      <c r="J475" s="21"/>
      <c r="K475" s="21"/>
      <c r="L475" s="21"/>
      <c r="M475" s="21"/>
      <c r="N475" s="21"/>
      <c r="O475" s="22" t="str">
        <f t="shared" si="14"/>
        <v>/</v>
      </c>
      <c r="P475" s="21" t="e">
        <f>+VLOOKUP(O475,indices!C:G,3,0)</f>
        <v>#N/A</v>
      </c>
      <c r="Q475" s="26"/>
      <c r="R475" s="26"/>
      <c r="S475" s="26"/>
      <c r="T475" s="26">
        <f t="shared" si="15"/>
        <v>0</v>
      </c>
      <c r="U475" s="21"/>
      <c r="V475" s="21"/>
      <c r="W475" s="21"/>
      <c r="X475" s="29"/>
      <c r="Y475" s="29"/>
      <c r="Z475" s="21"/>
      <c r="AA475" s="21"/>
      <c r="AB475" s="21"/>
      <c r="AC475" s="21"/>
    </row>
    <row r="476" spans="1:29">
      <c r="A476" s="21"/>
      <c r="B476" s="21" t="e">
        <f>+VLOOKUP(A476,'liste écoles'!A:D,2,0)</f>
        <v>#N/A</v>
      </c>
      <c r="C476" s="21" t="e">
        <f>+VLOOKUP(A476,'liste écoles'!A:D,3,0)</f>
        <v>#N/A</v>
      </c>
      <c r="D476" s="21" t="e">
        <f>+VLOOKUP(A476,'liste écoles'!A:D,4,0)</f>
        <v>#N/A</v>
      </c>
      <c r="E476" s="21">
        <v>472</v>
      </c>
      <c r="F476" s="21"/>
      <c r="G476" s="21"/>
      <c r="H476" s="21"/>
      <c r="I476" s="21"/>
      <c r="J476" s="21"/>
      <c r="K476" s="21"/>
      <c r="L476" s="21"/>
      <c r="M476" s="21"/>
      <c r="N476" s="21"/>
      <c r="O476" s="22" t="str">
        <f t="shared" si="14"/>
        <v>/</v>
      </c>
      <c r="P476" s="21" t="e">
        <f>+VLOOKUP(O476,indices!C:G,3,0)</f>
        <v>#N/A</v>
      </c>
      <c r="Q476" s="26"/>
      <c r="R476" s="26"/>
      <c r="S476" s="26"/>
      <c r="T476" s="26">
        <f t="shared" si="15"/>
        <v>0</v>
      </c>
      <c r="U476" s="21"/>
      <c r="V476" s="21"/>
      <c r="W476" s="21"/>
      <c r="X476" s="29"/>
      <c r="Y476" s="29"/>
      <c r="Z476" s="21"/>
      <c r="AA476" s="21"/>
      <c r="AB476" s="21"/>
      <c r="AC476" s="21"/>
    </row>
    <row r="477" spans="1:29">
      <c r="A477" s="21"/>
      <c r="B477" s="21" t="e">
        <f>+VLOOKUP(A477,'liste écoles'!A:D,2,0)</f>
        <v>#N/A</v>
      </c>
      <c r="C477" s="21" t="e">
        <f>+VLOOKUP(A477,'liste écoles'!A:D,3,0)</f>
        <v>#N/A</v>
      </c>
      <c r="D477" s="21" t="e">
        <f>+VLOOKUP(A477,'liste écoles'!A:D,4,0)</f>
        <v>#N/A</v>
      </c>
      <c r="E477" s="21">
        <v>473</v>
      </c>
      <c r="F477" s="21"/>
      <c r="G477" s="21"/>
      <c r="H477" s="21"/>
      <c r="I477" s="21"/>
      <c r="J477" s="21"/>
      <c r="K477" s="21"/>
      <c r="L477" s="21"/>
      <c r="M477" s="21"/>
      <c r="N477" s="21"/>
      <c r="O477" s="22" t="str">
        <f t="shared" si="14"/>
        <v>/</v>
      </c>
      <c r="P477" s="21" t="e">
        <f>+VLOOKUP(O477,indices!C:G,3,0)</f>
        <v>#N/A</v>
      </c>
      <c r="Q477" s="26"/>
      <c r="R477" s="26"/>
      <c r="S477" s="26"/>
      <c r="T477" s="26">
        <f t="shared" si="15"/>
        <v>0</v>
      </c>
      <c r="U477" s="21"/>
      <c r="V477" s="21"/>
      <c r="W477" s="21"/>
      <c r="X477" s="29"/>
      <c r="Y477" s="29"/>
      <c r="Z477" s="21"/>
      <c r="AA477" s="21"/>
      <c r="AB477" s="21"/>
      <c r="AC477" s="21"/>
    </row>
    <row r="478" spans="1:29">
      <c r="A478" s="21"/>
      <c r="B478" s="21" t="e">
        <f>+VLOOKUP(A478,'liste écoles'!A:D,2,0)</f>
        <v>#N/A</v>
      </c>
      <c r="C478" s="21" t="e">
        <f>+VLOOKUP(A478,'liste écoles'!A:D,3,0)</f>
        <v>#N/A</v>
      </c>
      <c r="D478" s="21" t="e">
        <f>+VLOOKUP(A478,'liste écoles'!A:D,4,0)</f>
        <v>#N/A</v>
      </c>
      <c r="E478" s="21">
        <v>474</v>
      </c>
      <c r="F478" s="21"/>
      <c r="G478" s="21"/>
      <c r="H478" s="21"/>
      <c r="I478" s="21"/>
      <c r="J478" s="21"/>
      <c r="K478" s="21"/>
      <c r="L478" s="21"/>
      <c r="M478" s="21"/>
      <c r="N478" s="21"/>
      <c r="O478" s="22" t="str">
        <f t="shared" si="14"/>
        <v>/</v>
      </c>
      <c r="P478" s="21" t="e">
        <f>+VLOOKUP(O478,indices!C:G,3,0)</f>
        <v>#N/A</v>
      </c>
      <c r="Q478" s="26"/>
      <c r="R478" s="26"/>
      <c r="S478" s="26"/>
      <c r="T478" s="26">
        <f t="shared" si="15"/>
        <v>0</v>
      </c>
      <c r="U478" s="21"/>
      <c r="V478" s="21"/>
      <c r="W478" s="21"/>
      <c r="X478" s="29"/>
      <c r="Y478" s="29"/>
      <c r="Z478" s="21"/>
      <c r="AA478" s="21"/>
      <c r="AB478" s="21"/>
      <c r="AC478" s="21"/>
    </row>
    <row r="479" spans="1:29">
      <c r="A479" s="21"/>
      <c r="B479" s="21" t="e">
        <f>+VLOOKUP(A479,'liste écoles'!A:D,2,0)</f>
        <v>#N/A</v>
      </c>
      <c r="C479" s="21" t="e">
        <f>+VLOOKUP(A479,'liste écoles'!A:D,3,0)</f>
        <v>#N/A</v>
      </c>
      <c r="D479" s="21" t="e">
        <f>+VLOOKUP(A479,'liste écoles'!A:D,4,0)</f>
        <v>#N/A</v>
      </c>
      <c r="E479" s="21">
        <v>475</v>
      </c>
      <c r="F479" s="21"/>
      <c r="G479" s="21"/>
      <c r="H479" s="21"/>
      <c r="I479" s="21"/>
      <c r="J479" s="21"/>
      <c r="K479" s="21"/>
      <c r="L479" s="21"/>
      <c r="M479" s="21"/>
      <c r="N479" s="21"/>
      <c r="O479" s="22" t="str">
        <f t="shared" si="14"/>
        <v>/</v>
      </c>
      <c r="P479" s="21" t="e">
        <f>+VLOOKUP(O479,indices!C:G,3,0)</f>
        <v>#N/A</v>
      </c>
      <c r="Q479" s="26"/>
      <c r="R479" s="26"/>
      <c r="S479" s="26"/>
      <c r="T479" s="26">
        <f t="shared" si="15"/>
        <v>0</v>
      </c>
      <c r="U479" s="21"/>
      <c r="V479" s="21"/>
      <c r="W479" s="21"/>
      <c r="X479" s="29"/>
      <c r="Y479" s="29"/>
      <c r="Z479" s="21"/>
      <c r="AA479" s="21"/>
      <c r="AB479" s="21"/>
      <c r="AC479" s="21"/>
    </row>
    <row r="480" spans="1:29">
      <c r="A480" s="21"/>
      <c r="B480" s="21" t="e">
        <f>+VLOOKUP(A480,'liste écoles'!A:D,2,0)</f>
        <v>#N/A</v>
      </c>
      <c r="C480" s="21" t="e">
        <f>+VLOOKUP(A480,'liste écoles'!A:D,3,0)</f>
        <v>#N/A</v>
      </c>
      <c r="D480" s="21" t="e">
        <f>+VLOOKUP(A480,'liste écoles'!A:D,4,0)</f>
        <v>#N/A</v>
      </c>
      <c r="E480" s="21">
        <v>476</v>
      </c>
      <c r="F480" s="21"/>
      <c r="G480" s="21"/>
      <c r="H480" s="21"/>
      <c r="I480" s="21"/>
      <c r="J480" s="21"/>
      <c r="K480" s="21"/>
      <c r="L480" s="21"/>
      <c r="M480" s="21"/>
      <c r="N480" s="21"/>
      <c r="O480" s="22" t="str">
        <f t="shared" si="14"/>
        <v>/</v>
      </c>
      <c r="P480" s="21" t="e">
        <f>+VLOOKUP(O480,indices!C:G,3,0)</f>
        <v>#N/A</v>
      </c>
      <c r="Q480" s="26"/>
      <c r="R480" s="26"/>
      <c r="S480" s="26"/>
      <c r="T480" s="26">
        <f t="shared" si="15"/>
        <v>0</v>
      </c>
      <c r="U480" s="21"/>
      <c r="V480" s="21"/>
      <c r="W480" s="21"/>
      <c r="X480" s="29"/>
      <c r="Y480" s="29"/>
      <c r="Z480" s="21"/>
      <c r="AA480" s="21"/>
      <c r="AB480" s="21"/>
      <c r="AC480" s="21"/>
    </row>
    <row r="481" spans="1:29">
      <c r="A481" s="21"/>
      <c r="B481" s="21" t="e">
        <f>+VLOOKUP(A481,'liste écoles'!A:D,2,0)</f>
        <v>#N/A</v>
      </c>
      <c r="C481" s="21" t="e">
        <f>+VLOOKUP(A481,'liste écoles'!A:D,3,0)</f>
        <v>#N/A</v>
      </c>
      <c r="D481" s="21" t="e">
        <f>+VLOOKUP(A481,'liste écoles'!A:D,4,0)</f>
        <v>#N/A</v>
      </c>
      <c r="E481" s="21">
        <v>477</v>
      </c>
      <c r="F481" s="21"/>
      <c r="G481" s="21"/>
      <c r="H481" s="21"/>
      <c r="I481" s="21"/>
      <c r="J481" s="21"/>
      <c r="K481" s="21"/>
      <c r="L481" s="21"/>
      <c r="M481" s="21"/>
      <c r="N481" s="21"/>
      <c r="O481" s="22" t="str">
        <f t="shared" si="14"/>
        <v>/</v>
      </c>
      <c r="P481" s="21" t="e">
        <f>+VLOOKUP(O481,indices!C:G,3,0)</f>
        <v>#N/A</v>
      </c>
      <c r="Q481" s="26"/>
      <c r="R481" s="26"/>
      <c r="S481" s="26"/>
      <c r="T481" s="26">
        <f t="shared" si="15"/>
        <v>0</v>
      </c>
      <c r="U481" s="21"/>
      <c r="V481" s="21"/>
      <c r="W481" s="21"/>
      <c r="X481" s="29"/>
      <c r="Y481" s="29"/>
      <c r="Z481" s="21"/>
      <c r="AA481" s="21"/>
      <c r="AB481" s="21"/>
      <c r="AC481" s="21"/>
    </row>
    <row r="482" spans="1:29">
      <c r="A482" s="21"/>
      <c r="B482" s="21" t="e">
        <f>+VLOOKUP(A482,'liste écoles'!A:D,2,0)</f>
        <v>#N/A</v>
      </c>
      <c r="C482" s="21" t="e">
        <f>+VLOOKUP(A482,'liste écoles'!A:D,3,0)</f>
        <v>#N/A</v>
      </c>
      <c r="D482" s="21" t="e">
        <f>+VLOOKUP(A482,'liste écoles'!A:D,4,0)</f>
        <v>#N/A</v>
      </c>
      <c r="E482" s="21">
        <v>478</v>
      </c>
      <c r="F482" s="21"/>
      <c r="G482" s="21"/>
      <c r="H482" s="21"/>
      <c r="I482" s="21"/>
      <c r="J482" s="21"/>
      <c r="K482" s="21"/>
      <c r="L482" s="21"/>
      <c r="M482" s="21"/>
      <c r="N482" s="21"/>
      <c r="O482" s="22" t="str">
        <f t="shared" si="14"/>
        <v>/</v>
      </c>
      <c r="P482" s="21" t="e">
        <f>+VLOOKUP(O482,indices!C:G,3,0)</f>
        <v>#N/A</v>
      </c>
      <c r="Q482" s="26"/>
      <c r="R482" s="26"/>
      <c r="S482" s="26"/>
      <c r="T482" s="26">
        <f t="shared" si="15"/>
        <v>0</v>
      </c>
      <c r="U482" s="21"/>
      <c r="V482" s="21"/>
      <c r="W482" s="21"/>
      <c r="X482" s="29"/>
      <c r="Y482" s="29"/>
      <c r="Z482" s="21"/>
      <c r="AA482" s="21"/>
      <c r="AB482" s="21"/>
      <c r="AC482" s="21"/>
    </row>
    <row r="483" spans="1:29">
      <c r="A483" s="21"/>
      <c r="B483" s="21" t="e">
        <f>+VLOOKUP(A483,'liste écoles'!A:D,2,0)</f>
        <v>#N/A</v>
      </c>
      <c r="C483" s="21" t="e">
        <f>+VLOOKUP(A483,'liste écoles'!A:D,3,0)</f>
        <v>#N/A</v>
      </c>
      <c r="D483" s="21" t="e">
        <f>+VLOOKUP(A483,'liste écoles'!A:D,4,0)</f>
        <v>#N/A</v>
      </c>
      <c r="E483" s="21">
        <v>479</v>
      </c>
      <c r="F483" s="21"/>
      <c r="G483" s="21"/>
      <c r="H483" s="21"/>
      <c r="I483" s="21"/>
      <c r="J483" s="21"/>
      <c r="K483" s="21"/>
      <c r="L483" s="21"/>
      <c r="M483" s="21"/>
      <c r="N483" s="21"/>
      <c r="O483" s="22" t="str">
        <f t="shared" si="14"/>
        <v>/</v>
      </c>
      <c r="P483" s="21" t="e">
        <f>+VLOOKUP(O483,indices!C:G,3,0)</f>
        <v>#N/A</v>
      </c>
      <c r="Q483" s="26"/>
      <c r="R483" s="26"/>
      <c r="S483" s="26"/>
      <c r="T483" s="26">
        <f t="shared" si="15"/>
        <v>0</v>
      </c>
      <c r="U483" s="21"/>
      <c r="V483" s="21"/>
      <c r="W483" s="21"/>
      <c r="X483" s="29"/>
      <c r="Y483" s="29"/>
      <c r="Z483" s="21"/>
      <c r="AA483" s="21"/>
      <c r="AB483" s="21"/>
      <c r="AC483" s="21"/>
    </row>
    <row r="484" spans="1:29">
      <c r="A484" s="21"/>
      <c r="B484" s="21" t="e">
        <f>+VLOOKUP(A484,'liste écoles'!A:D,2,0)</f>
        <v>#N/A</v>
      </c>
      <c r="C484" s="21" t="e">
        <f>+VLOOKUP(A484,'liste écoles'!A:D,3,0)</f>
        <v>#N/A</v>
      </c>
      <c r="D484" s="21" t="e">
        <f>+VLOOKUP(A484,'liste écoles'!A:D,4,0)</f>
        <v>#N/A</v>
      </c>
      <c r="E484" s="21">
        <v>480</v>
      </c>
      <c r="F484" s="21"/>
      <c r="G484" s="21"/>
      <c r="H484" s="21"/>
      <c r="I484" s="21"/>
      <c r="J484" s="21"/>
      <c r="K484" s="21"/>
      <c r="L484" s="21"/>
      <c r="M484" s="21"/>
      <c r="N484" s="21"/>
      <c r="O484" s="22" t="str">
        <f t="shared" si="14"/>
        <v>/</v>
      </c>
      <c r="P484" s="21" t="e">
        <f>+VLOOKUP(O484,indices!C:G,3,0)</f>
        <v>#N/A</v>
      </c>
      <c r="Q484" s="26"/>
      <c r="R484" s="26"/>
      <c r="S484" s="26"/>
      <c r="T484" s="26">
        <f t="shared" si="15"/>
        <v>0</v>
      </c>
      <c r="U484" s="21"/>
      <c r="V484" s="21"/>
      <c r="W484" s="21"/>
      <c r="X484" s="29"/>
      <c r="Y484" s="29"/>
      <c r="Z484" s="21"/>
      <c r="AA484" s="21"/>
      <c r="AB484" s="21"/>
      <c r="AC484" s="21"/>
    </row>
    <row r="485" spans="1:29">
      <c r="A485" s="21"/>
      <c r="B485" s="21" t="e">
        <f>+VLOOKUP(A485,'liste écoles'!A:D,2,0)</f>
        <v>#N/A</v>
      </c>
      <c r="C485" s="21" t="e">
        <f>+VLOOKUP(A485,'liste écoles'!A:D,3,0)</f>
        <v>#N/A</v>
      </c>
      <c r="D485" s="21" t="e">
        <f>+VLOOKUP(A485,'liste écoles'!A:D,4,0)</f>
        <v>#N/A</v>
      </c>
      <c r="E485" s="21">
        <v>481</v>
      </c>
      <c r="F485" s="21"/>
      <c r="G485" s="21"/>
      <c r="H485" s="21"/>
      <c r="I485" s="21"/>
      <c r="J485" s="21"/>
      <c r="K485" s="21"/>
      <c r="L485" s="21"/>
      <c r="M485" s="21"/>
      <c r="N485" s="21"/>
      <c r="O485" s="22" t="str">
        <f t="shared" si="14"/>
        <v>/</v>
      </c>
      <c r="P485" s="21" t="e">
        <f>+VLOOKUP(O485,indices!C:G,3,0)</f>
        <v>#N/A</v>
      </c>
      <c r="Q485" s="26"/>
      <c r="R485" s="26"/>
      <c r="S485" s="26"/>
      <c r="T485" s="26">
        <f t="shared" si="15"/>
        <v>0</v>
      </c>
      <c r="U485" s="21"/>
      <c r="V485" s="21"/>
      <c r="W485" s="21"/>
      <c r="X485" s="29"/>
      <c r="Y485" s="29"/>
      <c r="Z485" s="21"/>
      <c r="AA485" s="21"/>
      <c r="AB485" s="21"/>
      <c r="AC485" s="21"/>
    </row>
    <row r="486" spans="1:29">
      <c r="A486" s="21"/>
      <c r="B486" s="21" t="e">
        <f>+VLOOKUP(A486,'liste écoles'!A:D,2,0)</f>
        <v>#N/A</v>
      </c>
      <c r="C486" s="21" t="e">
        <f>+VLOOKUP(A486,'liste écoles'!A:D,3,0)</f>
        <v>#N/A</v>
      </c>
      <c r="D486" s="21" t="e">
        <f>+VLOOKUP(A486,'liste écoles'!A:D,4,0)</f>
        <v>#N/A</v>
      </c>
      <c r="E486" s="21">
        <v>482</v>
      </c>
      <c r="F486" s="21"/>
      <c r="G486" s="21"/>
      <c r="H486" s="21"/>
      <c r="I486" s="21"/>
      <c r="J486" s="21"/>
      <c r="K486" s="21"/>
      <c r="L486" s="21"/>
      <c r="M486" s="21"/>
      <c r="N486" s="21"/>
      <c r="O486" s="22" t="str">
        <f t="shared" si="14"/>
        <v>/</v>
      </c>
      <c r="P486" s="21" t="e">
        <f>+VLOOKUP(O486,indices!C:G,3,0)</f>
        <v>#N/A</v>
      </c>
      <c r="Q486" s="26"/>
      <c r="R486" s="26"/>
      <c r="S486" s="26"/>
      <c r="T486" s="26">
        <f t="shared" si="15"/>
        <v>0</v>
      </c>
      <c r="U486" s="21"/>
      <c r="V486" s="21"/>
      <c r="W486" s="21"/>
      <c r="X486" s="29"/>
      <c r="Y486" s="29"/>
      <c r="Z486" s="21"/>
      <c r="AA486" s="21"/>
      <c r="AB486" s="21"/>
      <c r="AC486" s="21"/>
    </row>
    <row r="487" spans="1:29">
      <c r="A487" s="21"/>
      <c r="B487" s="21" t="e">
        <f>+VLOOKUP(A487,'liste écoles'!A:D,2,0)</f>
        <v>#N/A</v>
      </c>
      <c r="C487" s="21" t="e">
        <f>+VLOOKUP(A487,'liste écoles'!A:D,3,0)</f>
        <v>#N/A</v>
      </c>
      <c r="D487" s="21" t="e">
        <f>+VLOOKUP(A487,'liste écoles'!A:D,4,0)</f>
        <v>#N/A</v>
      </c>
      <c r="E487" s="21">
        <v>483</v>
      </c>
      <c r="F487" s="21"/>
      <c r="G487" s="21"/>
      <c r="H487" s="21"/>
      <c r="I487" s="21"/>
      <c r="J487" s="21"/>
      <c r="K487" s="21"/>
      <c r="L487" s="21"/>
      <c r="M487" s="21"/>
      <c r="N487" s="21"/>
      <c r="O487" s="22" t="str">
        <f t="shared" si="14"/>
        <v>/</v>
      </c>
      <c r="P487" s="21" t="e">
        <f>+VLOOKUP(O487,indices!C:G,3,0)</f>
        <v>#N/A</v>
      </c>
      <c r="Q487" s="26"/>
      <c r="R487" s="26"/>
      <c r="S487" s="26"/>
      <c r="T487" s="26">
        <f t="shared" si="15"/>
        <v>0</v>
      </c>
      <c r="U487" s="21"/>
      <c r="V487" s="21"/>
      <c r="W487" s="21"/>
      <c r="X487" s="29"/>
      <c r="Y487" s="29"/>
      <c r="Z487" s="21"/>
      <c r="AA487" s="21"/>
      <c r="AB487" s="21"/>
      <c r="AC487" s="21"/>
    </row>
    <row r="488" spans="1:29">
      <c r="A488" s="21"/>
      <c r="B488" s="21" t="e">
        <f>+VLOOKUP(A488,'liste écoles'!A:D,2,0)</f>
        <v>#N/A</v>
      </c>
      <c r="C488" s="21" t="e">
        <f>+VLOOKUP(A488,'liste écoles'!A:D,3,0)</f>
        <v>#N/A</v>
      </c>
      <c r="D488" s="21" t="e">
        <f>+VLOOKUP(A488,'liste écoles'!A:D,4,0)</f>
        <v>#N/A</v>
      </c>
      <c r="E488" s="21">
        <v>484</v>
      </c>
      <c r="F488" s="21"/>
      <c r="G488" s="21"/>
      <c r="H488" s="21"/>
      <c r="I488" s="21"/>
      <c r="J488" s="21"/>
      <c r="K488" s="21"/>
      <c r="L488" s="21"/>
      <c r="M488" s="21"/>
      <c r="N488" s="21"/>
      <c r="O488" s="22" t="str">
        <f t="shared" si="14"/>
        <v>/</v>
      </c>
      <c r="P488" s="21" t="e">
        <f>+VLOOKUP(O488,indices!C:G,3,0)</f>
        <v>#N/A</v>
      </c>
      <c r="Q488" s="26"/>
      <c r="R488" s="26"/>
      <c r="S488" s="26"/>
      <c r="T488" s="26">
        <f t="shared" si="15"/>
        <v>0</v>
      </c>
      <c r="U488" s="21"/>
      <c r="V488" s="21"/>
      <c r="W488" s="21"/>
      <c r="X488" s="29"/>
      <c r="Y488" s="29"/>
      <c r="Z488" s="21"/>
      <c r="AA488" s="21"/>
      <c r="AB488" s="21"/>
      <c r="AC488" s="21"/>
    </row>
    <row r="489" spans="1:29">
      <c r="A489" s="21"/>
      <c r="B489" s="21" t="e">
        <f>+VLOOKUP(A489,'liste écoles'!A:D,2,0)</f>
        <v>#N/A</v>
      </c>
      <c r="C489" s="21" t="e">
        <f>+VLOOKUP(A489,'liste écoles'!A:D,3,0)</f>
        <v>#N/A</v>
      </c>
      <c r="D489" s="21" t="e">
        <f>+VLOOKUP(A489,'liste écoles'!A:D,4,0)</f>
        <v>#N/A</v>
      </c>
      <c r="E489" s="21">
        <v>485</v>
      </c>
      <c r="F489" s="21"/>
      <c r="G489" s="21"/>
      <c r="H489" s="21"/>
      <c r="I489" s="21"/>
      <c r="J489" s="21"/>
      <c r="K489" s="21"/>
      <c r="L489" s="21"/>
      <c r="M489" s="21"/>
      <c r="N489" s="21"/>
      <c r="O489" s="22" t="str">
        <f t="shared" si="14"/>
        <v>/</v>
      </c>
      <c r="P489" s="21" t="e">
        <f>+VLOOKUP(O489,indices!C:G,3,0)</f>
        <v>#N/A</v>
      </c>
      <c r="Q489" s="26"/>
      <c r="R489" s="26"/>
      <c r="S489" s="26"/>
      <c r="T489" s="26">
        <f t="shared" si="15"/>
        <v>0</v>
      </c>
      <c r="U489" s="21"/>
      <c r="V489" s="21"/>
      <c r="W489" s="21"/>
      <c r="X489" s="29"/>
      <c r="Y489" s="29"/>
      <c r="Z489" s="21"/>
      <c r="AA489" s="21"/>
      <c r="AB489" s="21"/>
      <c r="AC489" s="21"/>
    </row>
    <row r="490" spans="1:29">
      <c r="A490" s="21"/>
      <c r="B490" s="21" t="e">
        <f>+VLOOKUP(A490,'liste écoles'!A:D,2,0)</f>
        <v>#N/A</v>
      </c>
      <c r="C490" s="21" t="e">
        <f>+VLOOKUP(A490,'liste écoles'!A:D,3,0)</f>
        <v>#N/A</v>
      </c>
      <c r="D490" s="21" t="e">
        <f>+VLOOKUP(A490,'liste écoles'!A:D,4,0)</f>
        <v>#N/A</v>
      </c>
      <c r="E490" s="21">
        <v>486</v>
      </c>
      <c r="F490" s="21"/>
      <c r="G490" s="21"/>
      <c r="H490" s="21"/>
      <c r="I490" s="21"/>
      <c r="J490" s="21"/>
      <c r="K490" s="21"/>
      <c r="L490" s="21"/>
      <c r="M490" s="21"/>
      <c r="N490" s="21"/>
      <c r="O490" s="22" t="str">
        <f t="shared" si="14"/>
        <v>/</v>
      </c>
      <c r="P490" s="21" t="e">
        <f>+VLOOKUP(O490,indices!C:G,3,0)</f>
        <v>#N/A</v>
      </c>
      <c r="Q490" s="26"/>
      <c r="R490" s="26"/>
      <c r="S490" s="26"/>
      <c r="T490" s="26">
        <f t="shared" si="15"/>
        <v>0</v>
      </c>
      <c r="U490" s="21"/>
      <c r="V490" s="21"/>
      <c r="W490" s="21"/>
      <c r="X490" s="29"/>
      <c r="Y490" s="29"/>
      <c r="Z490" s="21"/>
      <c r="AA490" s="21"/>
      <c r="AB490" s="21"/>
      <c r="AC490" s="21"/>
    </row>
    <row r="491" spans="1:29">
      <c r="A491" s="21"/>
      <c r="B491" s="21" t="e">
        <f>+VLOOKUP(A491,'liste écoles'!A:D,2,0)</f>
        <v>#N/A</v>
      </c>
      <c r="C491" s="21" t="e">
        <f>+VLOOKUP(A491,'liste écoles'!A:D,3,0)</f>
        <v>#N/A</v>
      </c>
      <c r="D491" s="21" t="e">
        <f>+VLOOKUP(A491,'liste écoles'!A:D,4,0)</f>
        <v>#N/A</v>
      </c>
      <c r="E491" s="21">
        <v>487</v>
      </c>
      <c r="F491" s="21"/>
      <c r="G491" s="21"/>
      <c r="H491" s="21"/>
      <c r="I491" s="21"/>
      <c r="J491" s="21"/>
      <c r="K491" s="21"/>
      <c r="L491" s="21"/>
      <c r="M491" s="21"/>
      <c r="N491" s="21"/>
      <c r="O491" s="22" t="str">
        <f t="shared" si="14"/>
        <v>/</v>
      </c>
      <c r="P491" s="21" t="e">
        <f>+VLOOKUP(O491,indices!C:G,3,0)</f>
        <v>#N/A</v>
      </c>
      <c r="Q491" s="26"/>
      <c r="R491" s="26"/>
      <c r="S491" s="26"/>
      <c r="T491" s="26">
        <f t="shared" si="15"/>
        <v>0</v>
      </c>
      <c r="U491" s="21"/>
      <c r="V491" s="21"/>
      <c r="W491" s="21"/>
      <c r="X491" s="29"/>
      <c r="Y491" s="29"/>
      <c r="Z491" s="21"/>
      <c r="AA491" s="21"/>
      <c r="AB491" s="21"/>
      <c r="AC491" s="21"/>
    </row>
    <row r="492" spans="1:29">
      <c r="A492" s="21"/>
      <c r="B492" s="21" t="e">
        <f>+VLOOKUP(A492,'liste écoles'!A:D,2,0)</f>
        <v>#N/A</v>
      </c>
      <c r="C492" s="21" t="e">
        <f>+VLOOKUP(A492,'liste écoles'!A:D,3,0)</f>
        <v>#N/A</v>
      </c>
      <c r="D492" s="21" t="e">
        <f>+VLOOKUP(A492,'liste écoles'!A:D,4,0)</f>
        <v>#N/A</v>
      </c>
      <c r="E492" s="21">
        <v>488</v>
      </c>
      <c r="F492" s="21"/>
      <c r="G492" s="21"/>
      <c r="H492" s="21"/>
      <c r="I492" s="21"/>
      <c r="J492" s="21"/>
      <c r="K492" s="21"/>
      <c r="L492" s="21"/>
      <c r="M492" s="21"/>
      <c r="N492" s="21"/>
      <c r="O492" s="22" t="str">
        <f t="shared" si="14"/>
        <v>/</v>
      </c>
      <c r="P492" s="21" t="e">
        <f>+VLOOKUP(O492,indices!C:G,3,0)</f>
        <v>#N/A</v>
      </c>
      <c r="Q492" s="26"/>
      <c r="R492" s="26"/>
      <c r="S492" s="26"/>
      <c r="T492" s="26">
        <f t="shared" si="15"/>
        <v>0</v>
      </c>
      <c r="U492" s="21"/>
      <c r="V492" s="21"/>
      <c r="W492" s="21"/>
      <c r="X492" s="29"/>
      <c r="Y492" s="29"/>
      <c r="Z492" s="21"/>
      <c r="AA492" s="21"/>
      <c r="AB492" s="21"/>
      <c r="AC492" s="21"/>
    </row>
    <row r="493" spans="1:29">
      <c r="A493" s="21"/>
      <c r="B493" s="21" t="e">
        <f>+VLOOKUP(A493,'liste écoles'!A:D,2,0)</f>
        <v>#N/A</v>
      </c>
      <c r="C493" s="21" t="e">
        <f>+VLOOKUP(A493,'liste écoles'!A:D,3,0)</f>
        <v>#N/A</v>
      </c>
      <c r="D493" s="21" t="e">
        <f>+VLOOKUP(A493,'liste écoles'!A:D,4,0)</f>
        <v>#N/A</v>
      </c>
      <c r="E493" s="21">
        <v>489</v>
      </c>
      <c r="F493" s="21"/>
      <c r="G493" s="21"/>
      <c r="H493" s="21"/>
      <c r="I493" s="21"/>
      <c r="J493" s="21"/>
      <c r="K493" s="21"/>
      <c r="L493" s="21"/>
      <c r="M493" s="21"/>
      <c r="N493" s="21"/>
      <c r="O493" s="22" t="str">
        <f t="shared" si="14"/>
        <v>/</v>
      </c>
      <c r="P493" s="21" t="e">
        <f>+VLOOKUP(O493,indices!C:G,3,0)</f>
        <v>#N/A</v>
      </c>
      <c r="Q493" s="26"/>
      <c r="R493" s="26"/>
      <c r="S493" s="26"/>
      <c r="T493" s="26">
        <f t="shared" si="15"/>
        <v>0</v>
      </c>
      <c r="U493" s="21"/>
      <c r="V493" s="21"/>
      <c r="W493" s="21"/>
      <c r="X493" s="29"/>
      <c r="Y493" s="29"/>
      <c r="Z493" s="21"/>
      <c r="AA493" s="21"/>
      <c r="AB493" s="21"/>
      <c r="AC493" s="21"/>
    </row>
    <row r="494" spans="1:29">
      <c r="A494" s="21"/>
      <c r="B494" s="21" t="e">
        <f>+VLOOKUP(A494,'liste écoles'!A:D,2,0)</f>
        <v>#N/A</v>
      </c>
      <c r="C494" s="21" t="e">
        <f>+VLOOKUP(A494,'liste écoles'!A:D,3,0)</f>
        <v>#N/A</v>
      </c>
      <c r="D494" s="21" t="e">
        <f>+VLOOKUP(A494,'liste écoles'!A:D,4,0)</f>
        <v>#N/A</v>
      </c>
      <c r="E494" s="21">
        <v>490</v>
      </c>
      <c r="F494" s="21"/>
      <c r="G494" s="21"/>
      <c r="H494" s="21"/>
      <c r="I494" s="21"/>
      <c r="J494" s="21"/>
      <c r="K494" s="21"/>
      <c r="L494" s="21"/>
      <c r="M494" s="21"/>
      <c r="N494" s="21"/>
      <c r="O494" s="22" t="str">
        <f t="shared" si="14"/>
        <v>/</v>
      </c>
      <c r="P494" s="21" t="e">
        <f>+VLOOKUP(O494,indices!C:G,3,0)</f>
        <v>#N/A</v>
      </c>
      <c r="Q494" s="26"/>
      <c r="R494" s="26"/>
      <c r="S494" s="26"/>
      <c r="T494" s="26">
        <f t="shared" si="15"/>
        <v>0</v>
      </c>
      <c r="U494" s="21"/>
      <c r="V494" s="21"/>
      <c r="W494" s="21"/>
      <c r="X494" s="29"/>
      <c r="Y494" s="29"/>
      <c r="Z494" s="21"/>
      <c r="AA494" s="21"/>
      <c r="AB494" s="21"/>
      <c r="AC494" s="21"/>
    </row>
    <row r="495" spans="1:29">
      <c r="A495" s="21"/>
      <c r="B495" s="21" t="e">
        <f>+VLOOKUP(A495,'liste écoles'!A:D,2,0)</f>
        <v>#N/A</v>
      </c>
      <c r="C495" s="21" t="e">
        <f>+VLOOKUP(A495,'liste écoles'!A:D,3,0)</f>
        <v>#N/A</v>
      </c>
      <c r="D495" s="21" t="e">
        <f>+VLOOKUP(A495,'liste écoles'!A:D,4,0)</f>
        <v>#N/A</v>
      </c>
      <c r="E495" s="21">
        <v>491</v>
      </c>
      <c r="F495" s="21"/>
      <c r="G495" s="21"/>
      <c r="H495" s="21"/>
      <c r="I495" s="21"/>
      <c r="J495" s="21"/>
      <c r="K495" s="21"/>
      <c r="L495" s="21"/>
      <c r="M495" s="21"/>
      <c r="N495" s="21"/>
      <c r="O495" s="22" t="str">
        <f t="shared" si="14"/>
        <v>/</v>
      </c>
      <c r="P495" s="21" t="e">
        <f>+VLOOKUP(O495,indices!C:G,3,0)</f>
        <v>#N/A</v>
      </c>
      <c r="Q495" s="26"/>
      <c r="R495" s="26"/>
      <c r="S495" s="26"/>
      <c r="T495" s="26">
        <f t="shared" si="15"/>
        <v>0</v>
      </c>
      <c r="U495" s="21"/>
      <c r="V495" s="21"/>
      <c r="W495" s="21"/>
      <c r="X495" s="29"/>
      <c r="Y495" s="29"/>
      <c r="Z495" s="21"/>
      <c r="AA495" s="21"/>
      <c r="AB495" s="21"/>
      <c r="AC495" s="21"/>
    </row>
    <row r="496" spans="1:29">
      <c r="A496" s="21"/>
      <c r="B496" s="21" t="e">
        <f>+VLOOKUP(A496,'liste écoles'!A:D,2,0)</f>
        <v>#N/A</v>
      </c>
      <c r="C496" s="21" t="e">
        <f>+VLOOKUP(A496,'liste écoles'!A:D,3,0)</f>
        <v>#N/A</v>
      </c>
      <c r="D496" s="21" t="e">
        <f>+VLOOKUP(A496,'liste écoles'!A:D,4,0)</f>
        <v>#N/A</v>
      </c>
      <c r="E496" s="21">
        <v>492</v>
      </c>
      <c r="F496" s="21"/>
      <c r="G496" s="21"/>
      <c r="H496" s="21"/>
      <c r="I496" s="21"/>
      <c r="J496" s="21"/>
      <c r="K496" s="21"/>
      <c r="L496" s="21"/>
      <c r="M496" s="21"/>
      <c r="N496" s="21"/>
      <c r="O496" s="22" t="str">
        <f t="shared" si="14"/>
        <v>/</v>
      </c>
      <c r="P496" s="21" t="e">
        <f>+VLOOKUP(O496,indices!C:G,3,0)</f>
        <v>#N/A</v>
      </c>
      <c r="Q496" s="26"/>
      <c r="R496" s="26"/>
      <c r="S496" s="26"/>
      <c r="T496" s="26">
        <f t="shared" si="15"/>
        <v>0</v>
      </c>
      <c r="U496" s="21"/>
      <c r="V496" s="21"/>
      <c r="W496" s="21"/>
      <c r="X496" s="29"/>
      <c r="Y496" s="29"/>
      <c r="Z496" s="21"/>
      <c r="AA496" s="21"/>
      <c r="AB496" s="21"/>
      <c r="AC496" s="21"/>
    </row>
    <row r="497" spans="1:29">
      <c r="A497" s="21"/>
      <c r="B497" s="21" t="e">
        <f>+VLOOKUP(A497,'liste écoles'!A:D,2,0)</f>
        <v>#N/A</v>
      </c>
      <c r="C497" s="21" t="e">
        <f>+VLOOKUP(A497,'liste écoles'!A:D,3,0)</f>
        <v>#N/A</v>
      </c>
      <c r="D497" s="21" t="e">
        <f>+VLOOKUP(A497,'liste écoles'!A:D,4,0)</f>
        <v>#N/A</v>
      </c>
      <c r="E497" s="21">
        <v>493</v>
      </c>
      <c r="F497" s="21"/>
      <c r="G497" s="21"/>
      <c r="H497" s="21"/>
      <c r="I497" s="21"/>
      <c r="J497" s="21"/>
      <c r="K497" s="21"/>
      <c r="L497" s="21"/>
      <c r="M497" s="21"/>
      <c r="N497" s="21"/>
      <c r="O497" s="22" t="str">
        <f t="shared" si="14"/>
        <v>/</v>
      </c>
      <c r="P497" s="21" t="e">
        <f>+VLOOKUP(O497,indices!C:G,3,0)</f>
        <v>#N/A</v>
      </c>
      <c r="Q497" s="26"/>
      <c r="R497" s="26"/>
      <c r="S497" s="26"/>
      <c r="T497" s="26">
        <f t="shared" si="15"/>
        <v>0</v>
      </c>
      <c r="U497" s="21"/>
      <c r="V497" s="21"/>
      <c r="W497" s="21"/>
      <c r="X497" s="29"/>
      <c r="Y497" s="29"/>
      <c r="Z497" s="21"/>
      <c r="AA497" s="21"/>
      <c r="AB497" s="21"/>
      <c r="AC497" s="21"/>
    </row>
    <row r="498" spans="1:29">
      <c r="A498" s="21"/>
      <c r="B498" s="21" t="e">
        <f>+VLOOKUP(A498,'liste écoles'!A:D,2,0)</f>
        <v>#N/A</v>
      </c>
      <c r="C498" s="21" t="e">
        <f>+VLOOKUP(A498,'liste écoles'!A:D,3,0)</f>
        <v>#N/A</v>
      </c>
      <c r="D498" s="21" t="e">
        <f>+VLOOKUP(A498,'liste écoles'!A:D,4,0)</f>
        <v>#N/A</v>
      </c>
      <c r="E498" s="21">
        <v>494</v>
      </c>
      <c r="F498" s="21"/>
      <c r="G498" s="21"/>
      <c r="H498" s="21"/>
      <c r="I498" s="21"/>
      <c r="J498" s="21"/>
      <c r="K498" s="21"/>
      <c r="L498" s="21"/>
      <c r="M498" s="21"/>
      <c r="N498" s="21"/>
      <c r="O498" s="22" t="str">
        <f t="shared" si="14"/>
        <v>/</v>
      </c>
      <c r="P498" s="21" t="e">
        <f>+VLOOKUP(O498,indices!C:G,3,0)</f>
        <v>#N/A</v>
      </c>
      <c r="Q498" s="26"/>
      <c r="R498" s="26"/>
      <c r="S498" s="26"/>
      <c r="T498" s="26">
        <f t="shared" si="15"/>
        <v>0</v>
      </c>
      <c r="U498" s="21"/>
      <c r="V498" s="21"/>
      <c r="W498" s="21"/>
      <c r="X498" s="29"/>
      <c r="Y498" s="29"/>
      <c r="Z498" s="21"/>
      <c r="AA498" s="21"/>
      <c r="AB498" s="21"/>
      <c r="AC498" s="21"/>
    </row>
    <row r="499" spans="1:29">
      <c r="A499" s="21"/>
      <c r="B499" s="21" t="e">
        <f>+VLOOKUP(A499,'liste écoles'!A:D,2,0)</f>
        <v>#N/A</v>
      </c>
      <c r="C499" s="21" t="e">
        <f>+VLOOKUP(A499,'liste écoles'!A:D,3,0)</f>
        <v>#N/A</v>
      </c>
      <c r="D499" s="21" t="e">
        <f>+VLOOKUP(A499,'liste écoles'!A:D,4,0)</f>
        <v>#N/A</v>
      </c>
      <c r="E499" s="21">
        <v>495</v>
      </c>
      <c r="F499" s="21"/>
      <c r="G499" s="21"/>
      <c r="H499" s="21"/>
      <c r="I499" s="21"/>
      <c r="J499" s="21"/>
      <c r="K499" s="21"/>
      <c r="L499" s="21"/>
      <c r="M499" s="21"/>
      <c r="N499" s="21"/>
      <c r="O499" s="22" t="str">
        <f t="shared" si="14"/>
        <v>/</v>
      </c>
      <c r="P499" s="21" t="e">
        <f>+VLOOKUP(O499,indices!C:G,3,0)</f>
        <v>#N/A</v>
      </c>
      <c r="Q499" s="26"/>
      <c r="R499" s="26"/>
      <c r="S499" s="26"/>
      <c r="T499" s="26">
        <f t="shared" si="15"/>
        <v>0</v>
      </c>
      <c r="U499" s="21"/>
      <c r="V499" s="21"/>
      <c r="W499" s="21"/>
      <c r="X499" s="29"/>
      <c r="Y499" s="29"/>
      <c r="Z499" s="21"/>
      <c r="AA499" s="21"/>
      <c r="AB499" s="21"/>
      <c r="AC499" s="21"/>
    </row>
    <row r="500" spans="1:29">
      <c r="A500" s="21"/>
      <c r="B500" s="21" t="e">
        <f>+VLOOKUP(A500,'liste écoles'!A:D,2,0)</f>
        <v>#N/A</v>
      </c>
      <c r="C500" s="21" t="e">
        <f>+VLOOKUP(A500,'liste écoles'!A:D,3,0)</f>
        <v>#N/A</v>
      </c>
      <c r="D500" s="21" t="e">
        <f>+VLOOKUP(A500,'liste écoles'!A:D,4,0)</f>
        <v>#N/A</v>
      </c>
      <c r="E500" s="21">
        <v>496</v>
      </c>
      <c r="F500" s="21"/>
      <c r="G500" s="21"/>
      <c r="H500" s="21"/>
      <c r="I500" s="21"/>
      <c r="J500" s="21"/>
      <c r="K500" s="21"/>
      <c r="L500" s="21"/>
      <c r="M500" s="21"/>
      <c r="N500" s="21"/>
      <c r="O500" s="22" t="str">
        <f t="shared" si="14"/>
        <v>/</v>
      </c>
      <c r="P500" s="21" t="e">
        <f>+VLOOKUP(O500,indices!C:G,3,0)</f>
        <v>#N/A</v>
      </c>
      <c r="Q500" s="26"/>
      <c r="R500" s="26"/>
      <c r="S500" s="26"/>
      <c r="T500" s="26">
        <f t="shared" si="15"/>
        <v>0</v>
      </c>
      <c r="U500" s="21"/>
      <c r="V500" s="21"/>
      <c r="W500" s="21"/>
      <c r="X500" s="29"/>
      <c r="Y500" s="29"/>
      <c r="Z500" s="21"/>
      <c r="AA500" s="21"/>
      <c r="AB500" s="21"/>
      <c r="AC500" s="21"/>
    </row>
    <row r="501" spans="1:29">
      <c r="A501" s="21"/>
      <c r="B501" s="21" t="e">
        <f>+VLOOKUP(A501,'liste écoles'!A:D,2,0)</f>
        <v>#N/A</v>
      </c>
      <c r="C501" s="21" t="e">
        <f>+VLOOKUP(A501,'liste écoles'!A:D,3,0)</f>
        <v>#N/A</v>
      </c>
      <c r="D501" s="21" t="e">
        <f>+VLOOKUP(A501,'liste écoles'!A:D,4,0)</f>
        <v>#N/A</v>
      </c>
      <c r="E501" s="21">
        <v>497</v>
      </c>
      <c r="F501" s="21"/>
      <c r="G501" s="21"/>
      <c r="H501" s="21"/>
      <c r="I501" s="21"/>
      <c r="J501" s="21"/>
      <c r="K501" s="21"/>
      <c r="L501" s="21"/>
      <c r="M501" s="21"/>
      <c r="N501" s="21"/>
      <c r="O501" s="22" t="str">
        <f t="shared" si="14"/>
        <v>/</v>
      </c>
      <c r="P501" s="21" t="e">
        <f>+VLOOKUP(O501,indices!C:G,3,0)</f>
        <v>#N/A</v>
      </c>
      <c r="Q501" s="26"/>
      <c r="R501" s="26"/>
      <c r="S501" s="26"/>
      <c r="T501" s="26">
        <f t="shared" si="15"/>
        <v>0</v>
      </c>
      <c r="U501" s="21"/>
      <c r="V501" s="21"/>
      <c r="W501" s="21"/>
      <c r="X501" s="29"/>
      <c r="Y501" s="29"/>
      <c r="Z501" s="21"/>
      <c r="AA501" s="21"/>
      <c r="AB501" s="21"/>
      <c r="AC501" s="21"/>
    </row>
    <row r="502" spans="1:29">
      <c r="A502" s="21"/>
      <c r="B502" s="21" t="e">
        <f>+VLOOKUP(A502,'liste écoles'!A:D,2,0)</f>
        <v>#N/A</v>
      </c>
      <c r="C502" s="21" t="e">
        <f>+VLOOKUP(A502,'liste écoles'!A:D,3,0)</f>
        <v>#N/A</v>
      </c>
      <c r="D502" s="21" t="e">
        <f>+VLOOKUP(A502,'liste écoles'!A:D,4,0)</f>
        <v>#N/A</v>
      </c>
      <c r="E502" s="21">
        <v>498</v>
      </c>
      <c r="F502" s="21"/>
      <c r="G502" s="21"/>
      <c r="H502" s="21"/>
      <c r="I502" s="21"/>
      <c r="J502" s="21"/>
      <c r="K502" s="21"/>
      <c r="L502" s="21"/>
      <c r="M502" s="21"/>
      <c r="N502" s="21"/>
      <c r="O502" s="22" t="str">
        <f t="shared" si="14"/>
        <v>/</v>
      </c>
      <c r="P502" s="21" t="e">
        <f>+VLOOKUP(O502,indices!C:G,3,0)</f>
        <v>#N/A</v>
      </c>
      <c r="Q502" s="26"/>
      <c r="R502" s="26"/>
      <c r="S502" s="26"/>
      <c r="T502" s="26">
        <f t="shared" si="15"/>
        <v>0</v>
      </c>
      <c r="U502" s="21"/>
      <c r="V502" s="21"/>
      <c r="W502" s="21"/>
      <c r="X502" s="29"/>
      <c r="Y502" s="29"/>
      <c r="Z502" s="21"/>
      <c r="AA502" s="21"/>
      <c r="AB502" s="21"/>
      <c r="AC502" s="21"/>
    </row>
  </sheetData>
  <mergeCells count="1">
    <mergeCell ref="A1:AC1"/>
  </mergeCells>
  <dataValidations count="8">
    <dataValidation type="list" allowBlank="1" showInputMessage="1" showErrorMessage="1" sqref="I5">
      <formula1>"PEA titulaire,contractuel CDD,contractuel CDI"</formula1>
    </dataValidation>
    <dataValidation type="list" allowBlank="1" showInputMessage="1" showErrorMessage="1" sqref="I6:I502">
      <formula1>"PEA titulaire,contractuel"</formula1>
    </dataValidation>
    <dataValidation type="list" allowBlank="1" showInputMessage="1" showErrorMessage="1" sqref="U5:W502 AA5:AB502">
      <formula1>"oui,non"</formula1>
    </dataValidation>
    <dataValidation type="list" allowBlank="1" showInputMessage="1" showErrorMessage="1" sqref="M5">
      <formula1>"1,2,3,4,5,6,7,8,9"</formula1>
    </dataValidation>
    <dataValidation type="list" allowBlank="1" showInputMessage="1" showErrorMessage="1" sqref="K5">
      <formula1>"classe normale,hors classe"</formula1>
    </dataValidation>
    <dataValidation type="list" allowBlank="1" showInputMessage="1" showErrorMessage="1" sqref="N5:N502">
      <formula1>"H,F"</formula1>
    </dataValidation>
    <dataValidation type="list" allowBlank="1" showInputMessage="1" showErrorMessage="1" sqref="H5:H502">
      <formula1>"titulaire,contractuel CDD,contractuel CDI"</formula1>
    </dataValidation>
    <dataValidation type="list" allowBlank="1" showInputMessage="1" showErrorMessage="1" sqref="F5:F502">
      <formula1>"F,H"</formula1>
    </dataValidation>
  </dataValidations>
  <pageMargins left="0.23622047244094491" right="0.23622047244094491" top="0.74803149606299213" bottom="0.74803149606299213" header="0.31496062992125984" footer="0.31496062992125984"/>
  <pageSetup paperSize="9" scale="29" fitToHeight="20" orientation="landscape" r:id="rId1"/>
  <headerFooter>
    <oddHeader xml:space="preserve">&amp;LAnnexe 1-2 - Dossier d'accréditation 2e partie 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écoles'!$A$1:$A$34</xm:f>
          </x14:formula1>
          <xm:sqref>A5:A502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02"/>
  <sheetViews>
    <sheetView topLeftCell="J1" zoomScale="120" zoomScaleNormal="120" workbookViewId="0">
      <selection activeCell="Q2" sqref="Q1:Q1048576"/>
    </sheetView>
  </sheetViews>
  <sheetFormatPr baseColWidth="10" defaultColWidth="17.42578125" defaultRowHeight="12.75"/>
  <cols>
    <col min="1" max="1" width="42.5703125" style="20" customWidth="1"/>
    <col min="2" max="4" width="17.42578125" style="20"/>
    <col min="5" max="6" width="12" style="20" customWidth="1"/>
    <col min="7" max="14" width="17.42578125" style="20"/>
    <col min="15" max="15" width="17.42578125" style="20" hidden="1" customWidth="1"/>
    <col min="16" max="16" width="17.42578125" style="20"/>
    <col min="17" max="19" width="17.42578125" style="24"/>
    <col min="20" max="16384" width="17.42578125" style="20"/>
  </cols>
  <sheetData>
    <row r="1" spans="1:20" ht="32.25" customHeight="1" thickBot="1">
      <c r="A1" s="128" t="s">
        <v>205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</row>
    <row r="2" spans="1:20" ht="32.2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</row>
    <row r="3" spans="1:20" ht="76.5" customHeight="1">
      <c r="A3" s="23" t="s">
        <v>198</v>
      </c>
      <c r="B3" s="23" t="s">
        <v>138</v>
      </c>
      <c r="C3" s="23" t="s">
        <v>139</v>
      </c>
      <c r="D3" s="23" t="s">
        <v>140</v>
      </c>
      <c r="E3" s="23" t="s">
        <v>141</v>
      </c>
      <c r="F3" s="23" t="s">
        <v>160</v>
      </c>
      <c r="G3" s="23" t="s">
        <v>159</v>
      </c>
      <c r="H3" s="23" t="s">
        <v>202</v>
      </c>
      <c r="I3" s="23" t="s">
        <v>142</v>
      </c>
      <c r="J3" s="23" t="s">
        <v>145</v>
      </c>
      <c r="K3" s="23" t="s">
        <v>161</v>
      </c>
      <c r="L3" s="23" t="s">
        <v>199</v>
      </c>
      <c r="M3" s="23" t="s">
        <v>143</v>
      </c>
      <c r="N3" s="23" t="s">
        <v>144</v>
      </c>
      <c r="O3" s="23"/>
      <c r="P3" s="23" t="s">
        <v>146</v>
      </c>
      <c r="Q3" s="25" t="s">
        <v>150</v>
      </c>
      <c r="R3" s="25" t="s">
        <v>200</v>
      </c>
      <c r="S3" s="25" t="s">
        <v>115</v>
      </c>
      <c r="T3" s="23" t="s">
        <v>154</v>
      </c>
    </row>
    <row r="4" spans="1:20" s="48" customFormat="1" ht="76.5">
      <c r="A4" s="45" t="s">
        <v>137</v>
      </c>
      <c r="B4" s="45" t="s">
        <v>153</v>
      </c>
      <c r="C4" s="45" t="s">
        <v>153</v>
      </c>
      <c r="D4" s="45" t="s">
        <v>153</v>
      </c>
      <c r="E4" s="45" t="s">
        <v>197</v>
      </c>
      <c r="F4" s="45" t="s">
        <v>137</v>
      </c>
      <c r="G4" s="45" t="s">
        <v>158</v>
      </c>
      <c r="H4" s="45" t="s">
        <v>137</v>
      </c>
      <c r="I4" s="45" t="s">
        <v>156</v>
      </c>
      <c r="J4" s="45" t="s">
        <v>156</v>
      </c>
      <c r="K4" s="45" t="s">
        <v>137</v>
      </c>
      <c r="L4" s="45" t="s">
        <v>156</v>
      </c>
      <c r="M4" s="45" t="s">
        <v>137</v>
      </c>
      <c r="N4" s="45" t="s">
        <v>156</v>
      </c>
      <c r="O4" s="45"/>
      <c r="P4" s="45" t="s">
        <v>153</v>
      </c>
      <c r="Q4" s="46" t="s">
        <v>157</v>
      </c>
      <c r="R4" s="46" t="s">
        <v>157</v>
      </c>
      <c r="S4" s="45" t="s">
        <v>153</v>
      </c>
      <c r="T4" s="45" t="s">
        <v>156</v>
      </c>
    </row>
    <row r="5" spans="1:20" ht="25.5">
      <c r="A5" s="21" t="s">
        <v>20</v>
      </c>
      <c r="B5" s="21" t="str">
        <f>+VLOOKUP(A5,'liste écoles'!A:D,2,0)</f>
        <v>Nantes</v>
      </c>
      <c r="C5" s="21" t="str">
        <f>+VLOOKUP(A5,'liste écoles'!A:D,3,0)</f>
        <v>pays-de-la-loire</v>
      </c>
      <c r="D5" s="21" t="str">
        <f>+VLOOKUP(A5,'liste écoles'!A:D,4,0)</f>
        <v>pays-de-la-loire</v>
      </c>
      <c r="E5" s="21">
        <v>1</v>
      </c>
      <c r="F5" s="21" t="s">
        <v>201</v>
      </c>
      <c r="G5" s="21">
        <v>0.5</v>
      </c>
      <c r="H5" s="21" t="s">
        <v>203</v>
      </c>
      <c r="I5" s="21"/>
      <c r="J5" s="21"/>
      <c r="K5" s="21" t="s">
        <v>182</v>
      </c>
      <c r="L5" s="21"/>
      <c r="M5" s="21">
        <v>6</v>
      </c>
      <c r="N5" s="21"/>
      <c r="O5" s="22" t="str">
        <f t="shared" ref="O5:O68" si="0">+CONCATENATE(K5,"/",M5)</f>
        <v>classe normale/6</v>
      </c>
      <c r="P5" s="21">
        <f>+VLOOKUP(O5,indices!C:G,3,0)</f>
        <v>542</v>
      </c>
      <c r="Q5" s="26"/>
      <c r="R5" s="26"/>
      <c r="S5" s="26">
        <f t="shared" ref="S5:S68" si="1">+SUM(Q5:R5)</f>
        <v>0</v>
      </c>
      <c r="T5" s="21"/>
    </row>
    <row r="6" spans="1:20">
      <c r="A6" s="21"/>
      <c r="B6" s="21" t="e">
        <f>+VLOOKUP(A6,'liste écoles'!A:D,2,0)</f>
        <v>#N/A</v>
      </c>
      <c r="C6" s="21" t="e">
        <f>+VLOOKUP(A6,'liste écoles'!A:D,3,0)</f>
        <v>#N/A</v>
      </c>
      <c r="D6" s="21" t="e">
        <f>+VLOOKUP(A6,'liste écoles'!A:D,4,0)</f>
        <v>#N/A</v>
      </c>
      <c r="E6" s="21">
        <v>2</v>
      </c>
      <c r="F6" s="21"/>
      <c r="G6" s="21"/>
      <c r="H6" s="21"/>
      <c r="I6" s="21"/>
      <c r="J6" s="21"/>
      <c r="K6" s="21"/>
      <c r="L6" s="21"/>
      <c r="M6" s="21"/>
      <c r="N6" s="21"/>
      <c r="O6" s="22" t="str">
        <f t="shared" si="0"/>
        <v>/</v>
      </c>
      <c r="P6" s="21" t="e">
        <f>+VLOOKUP(O6,indices!C:G,3,0)</f>
        <v>#N/A</v>
      </c>
      <c r="Q6" s="26"/>
      <c r="R6" s="26"/>
      <c r="S6" s="26">
        <f t="shared" si="1"/>
        <v>0</v>
      </c>
      <c r="T6" s="21"/>
    </row>
    <row r="7" spans="1:20">
      <c r="A7" s="21"/>
      <c r="B7" s="21" t="e">
        <f>+VLOOKUP(A7,'liste écoles'!A:D,2,0)</f>
        <v>#N/A</v>
      </c>
      <c r="C7" s="21" t="e">
        <f>+VLOOKUP(A7,'liste écoles'!A:D,3,0)</f>
        <v>#N/A</v>
      </c>
      <c r="D7" s="21" t="e">
        <f>+VLOOKUP(A7,'liste écoles'!A:D,4,0)</f>
        <v>#N/A</v>
      </c>
      <c r="E7" s="21">
        <v>3</v>
      </c>
      <c r="F7" s="21"/>
      <c r="G7" s="21"/>
      <c r="H7" s="21"/>
      <c r="I7" s="21"/>
      <c r="J7" s="21"/>
      <c r="K7" s="21"/>
      <c r="L7" s="21"/>
      <c r="M7" s="21"/>
      <c r="N7" s="21"/>
      <c r="O7" s="22" t="str">
        <f t="shared" si="0"/>
        <v>/</v>
      </c>
      <c r="P7" s="21" t="e">
        <f>+VLOOKUP(O7,indices!C:G,3,0)</f>
        <v>#N/A</v>
      </c>
      <c r="Q7" s="26"/>
      <c r="R7" s="26"/>
      <c r="S7" s="26">
        <f t="shared" si="1"/>
        <v>0</v>
      </c>
      <c r="T7" s="21"/>
    </row>
    <row r="8" spans="1:20">
      <c r="A8" s="21"/>
      <c r="B8" s="21" t="e">
        <f>+VLOOKUP(A8,'liste écoles'!A:D,2,0)</f>
        <v>#N/A</v>
      </c>
      <c r="C8" s="21" t="e">
        <f>+VLOOKUP(A8,'liste écoles'!A:D,3,0)</f>
        <v>#N/A</v>
      </c>
      <c r="D8" s="21" t="e">
        <f>+VLOOKUP(A8,'liste écoles'!A:D,4,0)</f>
        <v>#N/A</v>
      </c>
      <c r="E8" s="21">
        <v>4</v>
      </c>
      <c r="F8" s="21"/>
      <c r="G8" s="21"/>
      <c r="H8" s="21"/>
      <c r="I8" s="21"/>
      <c r="J8" s="21"/>
      <c r="K8" s="21"/>
      <c r="L8" s="21"/>
      <c r="M8" s="21"/>
      <c r="N8" s="21"/>
      <c r="O8" s="22" t="str">
        <f t="shared" si="0"/>
        <v>/</v>
      </c>
      <c r="P8" s="21" t="e">
        <f>+VLOOKUP(O8,indices!C:G,3,0)</f>
        <v>#N/A</v>
      </c>
      <c r="Q8" s="26"/>
      <c r="R8" s="26"/>
      <c r="S8" s="26">
        <f t="shared" si="1"/>
        <v>0</v>
      </c>
      <c r="T8" s="21"/>
    </row>
    <row r="9" spans="1:20">
      <c r="A9" s="21"/>
      <c r="B9" s="21" t="e">
        <f>+VLOOKUP(A9,'liste écoles'!A:D,2,0)</f>
        <v>#N/A</v>
      </c>
      <c r="C9" s="21" t="e">
        <f>+VLOOKUP(A9,'liste écoles'!A:D,3,0)</f>
        <v>#N/A</v>
      </c>
      <c r="D9" s="21" t="e">
        <f>+VLOOKUP(A9,'liste écoles'!A:D,4,0)</f>
        <v>#N/A</v>
      </c>
      <c r="E9" s="21">
        <v>5</v>
      </c>
      <c r="F9" s="21"/>
      <c r="G9" s="21"/>
      <c r="H9" s="21"/>
      <c r="I9" s="21"/>
      <c r="J9" s="21"/>
      <c r="K9" s="21"/>
      <c r="L9" s="21"/>
      <c r="M9" s="21"/>
      <c r="N9" s="21"/>
      <c r="O9" s="22" t="str">
        <f t="shared" si="0"/>
        <v>/</v>
      </c>
      <c r="P9" s="21" t="e">
        <f>+VLOOKUP(O9,indices!C:G,3,0)</f>
        <v>#N/A</v>
      </c>
      <c r="Q9" s="26"/>
      <c r="R9" s="26"/>
      <c r="S9" s="26">
        <f t="shared" si="1"/>
        <v>0</v>
      </c>
      <c r="T9" s="21"/>
    </row>
    <row r="10" spans="1:20">
      <c r="A10" s="21"/>
      <c r="B10" s="21" t="e">
        <f>+VLOOKUP(A10,'liste écoles'!A:D,2,0)</f>
        <v>#N/A</v>
      </c>
      <c r="C10" s="21" t="e">
        <f>+VLOOKUP(A10,'liste écoles'!A:D,3,0)</f>
        <v>#N/A</v>
      </c>
      <c r="D10" s="21" t="e">
        <f>+VLOOKUP(A10,'liste écoles'!A:D,4,0)</f>
        <v>#N/A</v>
      </c>
      <c r="E10" s="21">
        <v>6</v>
      </c>
      <c r="F10" s="21"/>
      <c r="G10" s="21"/>
      <c r="H10" s="21"/>
      <c r="I10" s="21"/>
      <c r="J10" s="21"/>
      <c r="K10" s="21"/>
      <c r="L10" s="21"/>
      <c r="M10" s="21"/>
      <c r="N10" s="21"/>
      <c r="O10" s="22" t="str">
        <f t="shared" si="0"/>
        <v>/</v>
      </c>
      <c r="P10" s="21" t="e">
        <f>+VLOOKUP(O10,indices!C:G,3,0)</f>
        <v>#N/A</v>
      </c>
      <c r="Q10" s="26"/>
      <c r="R10" s="26"/>
      <c r="S10" s="26">
        <f t="shared" si="1"/>
        <v>0</v>
      </c>
      <c r="T10" s="21"/>
    </row>
    <row r="11" spans="1:20">
      <c r="A11" s="21"/>
      <c r="B11" s="21" t="e">
        <f>+VLOOKUP(A11,'liste écoles'!A:D,2,0)</f>
        <v>#N/A</v>
      </c>
      <c r="C11" s="21" t="e">
        <f>+VLOOKUP(A11,'liste écoles'!A:D,3,0)</f>
        <v>#N/A</v>
      </c>
      <c r="D11" s="21" t="e">
        <f>+VLOOKUP(A11,'liste écoles'!A:D,4,0)</f>
        <v>#N/A</v>
      </c>
      <c r="E11" s="21">
        <v>7</v>
      </c>
      <c r="F11" s="21"/>
      <c r="G11" s="21"/>
      <c r="H11" s="21"/>
      <c r="I11" s="21"/>
      <c r="J11" s="21"/>
      <c r="K11" s="21"/>
      <c r="L11" s="21"/>
      <c r="M11" s="21"/>
      <c r="N11" s="21"/>
      <c r="O11" s="22" t="str">
        <f t="shared" si="0"/>
        <v>/</v>
      </c>
      <c r="P11" s="21" t="e">
        <f>+VLOOKUP(O11,indices!C:G,3,0)</f>
        <v>#N/A</v>
      </c>
      <c r="Q11" s="26"/>
      <c r="R11" s="26"/>
      <c r="S11" s="26">
        <f t="shared" si="1"/>
        <v>0</v>
      </c>
      <c r="T11" s="21"/>
    </row>
    <row r="12" spans="1:20">
      <c r="A12" s="21"/>
      <c r="B12" s="21" t="e">
        <f>+VLOOKUP(A12,'liste écoles'!A:D,2,0)</f>
        <v>#N/A</v>
      </c>
      <c r="C12" s="21" t="e">
        <f>+VLOOKUP(A12,'liste écoles'!A:D,3,0)</f>
        <v>#N/A</v>
      </c>
      <c r="D12" s="21" t="e">
        <f>+VLOOKUP(A12,'liste écoles'!A:D,4,0)</f>
        <v>#N/A</v>
      </c>
      <c r="E12" s="21">
        <v>8</v>
      </c>
      <c r="F12" s="21"/>
      <c r="G12" s="21"/>
      <c r="H12" s="21"/>
      <c r="I12" s="21"/>
      <c r="J12" s="21"/>
      <c r="K12" s="21"/>
      <c r="L12" s="21"/>
      <c r="M12" s="21"/>
      <c r="N12" s="21"/>
      <c r="O12" s="22" t="str">
        <f t="shared" si="0"/>
        <v>/</v>
      </c>
      <c r="P12" s="21" t="e">
        <f>+VLOOKUP(O12,indices!C:G,3,0)</f>
        <v>#N/A</v>
      </c>
      <c r="Q12" s="26"/>
      <c r="R12" s="26"/>
      <c r="S12" s="26">
        <f t="shared" si="1"/>
        <v>0</v>
      </c>
      <c r="T12" s="21"/>
    </row>
    <row r="13" spans="1:20">
      <c r="A13" s="21"/>
      <c r="B13" s="21" t="e">
        <f>+VLOOKUP(A13,'liste écoles'!A:D,2,0)</f>
        <v>#N/A</v>
      </c>
      <c r="C13" s="21" t="e">
        <f>+VLOOKUP(A13,'liste écoles'!A:D,3,0)</f>
        <v>#N/A</v>
      </c>
      <c r="D13" s="21" t="e">
        <f>+VLOOKUP(A13,'liste écoles'!A:D,4,0)</f>
        <v>#N/A</v>
      </c>
      <c r="E13" s="21">
        <v>9</v>
      </c>
      <c r="F13" s="21"/>
      <c r="G13" s="21"/>
      <c r="H13" s="21"/>
      <c r="I13" s="21"/>
      <c r="J13" s="21"/>
      <c r="K13" s="21"/>
      <c r="L13" s="21"/>
      <c r="M13" s="21"/>
      <c r="N13" s="21"/>
      <c r="O13" s="22" t="str">
        <f t="shared" si="0"/>
        <v>/</v>
      </c>
      <c r="P13" s="21" t="e">
        <f>+VLOOKUP(O13,indices!C:G,3,0)</f>
        <v>#N/A</v>
      </c>
      <c r="Q13" s="26"/>
      <c r="R13" s="26"/>
      <c r="S13" s="26">
        <f t="shared" si="1"/>
        <v>0</v>
      </c>
      <c r="T13" s="21"/>
    </row>
    <row r="14" spans="1:20">
      <c r="A14" s="21"/>
      <c r="B14" s="21" t="e">
        <f>+VLOOKUP(A14,'liste écoles'!A:D,2,0)</f>
        <v>#N/A</v>
      </c>
      <c r="C14" s="21" t="e">
        <f>+VLOOKUP(A14,'liste écoles'!A:D,3,0)</f>
        <v>#N/A</v>
      </c>
      <c r="D14" s="21" t="e">
        <f>+VLOOKUP(A14,'liste écoles'!A:D,4,0)</f>
        <v>#N/A</v>
      </c>
      <c r="E14" s="21">
        <v>10</v>
      </c>
      <c r="F14" s="21"/>
      <c r="G14" s="21"/>
      <c r="H14" s="21"/>
      <c r="I14" s="21"/>
      <c r="J14" s="21"/>
      <c r="K14" s="21"/>
      <c r="L14" s="21"/>
      <c r="M14" s="21"/>
      <c r="N14" s="21"/>
      <c r="O14" s="22" t="str">
        <f t="shared" si="0"/>
        <v>/</v>
      </c>
      <c r="P14" s="21" t="e">
        <f>+VLOOKUP(O14,indices!C:G,3,0)</f>
        <v>#N/A</v>
      </c>
      <c r="Q14" s="26"/>
      <c r="R14" s="26"/>
      <c r="S14" s="26">
        <f t="shared" si="1"/>
        <v>0</v>
      </c>
      <c r="T14" s="21"/>
    </row>
    <row r="15" spans="1:20">
      <c r="A15" s="21"/>
      <c r="B15" s="21" t="e">
        <f>+VLOOKUP(A15,'liste écoles'!A:D,2,0)</f>
        <v>#N/A</v>
      </c>
      <c r="C15" s="21" t="e">
        <f>+VLOOKUP(A15,'liste écoles'!A:D,3,0)</f>
        <v>#N/A</v>
      </c>
      <c r="D15" s="21" t="e">
        <f>+VLOOKUP(A15,'liste écoles'!A:D,4,0)</f>
        <v>#N/A</v>
      </c>
      <c r="E15" s="21">
        <v>11</v>
      </c>
      <c r="F15" s="21"/>
      <c r="G15" s="21"/>
      <c r="H15" s="21"/>
      <c r="I15" s="21"/>
      <c r="J15" s="21"/>
      <c r="K15" s="21"/>
      <c r="L15" s="21"/>
      <c r="M15" s="21"/>
      <c r="N15" s="21"/>
      <c r="O15" s="22" t="str">
        <f t="shared" si="0"/>
        <v>/</v>
      </c>
      <c r="P15" s="21" t="e">
        <f>+VLOOKUP(O15,indices!C:G,3,0)</f>
        <v>#N/A</v>
      </c>
      <c r="Q15" s="26"/>
      <c r="R15" s="26"/>
      <c r="S15" s="26">
        <f t="shared" si="1"/>
        <v>0</v>
      </c>
      <c r="T15" s="21"/>
    </row>
    <row r="16" spans="1:20">
      <c r="A16" s="21"/>
      <c r="B16" s="21" t="e">
        <f>+VLOOKUP(A16,'liste écoles'!A:D,2,0)</f>
        <v>#N/A</v>
      </c>
      <c r="C16" s="21" t="e">
        <f>+VLOOKUP(A16,'liste écoles'!A:D,3,0)</f>
        <v>#N/A</v>
      </c>
      <c r="D16" s="21" t="e">
        <f>+VLOOKUP(A16,'liste écoles'!A:D,4,0)</f>
        <v>#N/A</v>
      </c>
      <c r="E16" s="21">
        <v>12</v>
      </c>
      <c r="F16" s="21"/>
      <c r="G16" s="21"/>
      <c r="H16" s="21"/>
      <c r="I16" s="21"/>
      <c r="J16" s="21"/>
      <c r="K16" s="21"/>
      <c r="L16" s="21"/>
      <c r="M16" s="21"/>
      <c r="N16" s="21"/>
      <c r="O16" s="22" t="str">
        <f t="shared" si="0"/>
        <v>/</v>
      </c>
      <c r="P16" s="21" t="e">
        <f>+VLOOKUP(O16,indices!C:G,3,0)</f>
        <v>#N/A</v>
      </c>
      <c r="Q16" s="26"/>
      <c r="R16" s="26"/>
      <c r="S16" s="26">
        <f t="shared" si="1"/>
        <v>0</v>
      </c>
      <c r="T16" s="21"/>
    </row>
    <row r="17" spans="1:20">
      <c r="A17" s="21"/>
      <c r="B17" s="21" t="e">
        <f>+VLOOKUP(A17,'liste écoles'!A:D,2,0)</f>
        <v>#N/A</v>
      </c>
      <c r="C17" s="21" t="e">
        <f>+VLOOKUP(A17,'liste écoles'!A:D,3,0)</f>
        <v>#N/A</v>
      </c>
      <c r="D17" s="21" t="e">
        <f>+VLOOKUP(A17,'liste écoles'!A:D,4,0)</f>
        <v>#N/A</v>
      </c>
      <c r="E17" s="21">
        <v>13</v>
      </c>
      <c r="F17" s="21"/>
      <c r="G17" s="21"/>
      <c r="H17" s="21"/>
      <c r="I17" s="21"/>
      <c r="J17" s="21"/>
      <c r="K17" s="21"/>
      <c r="L17" s="21"/>
      <c r="M17" s="21"/>
      <c r="N17" s="21"/>
      <c r="O17" s="22" t="str">
        <f t="shared" si="0"/>
        <v>/</v>
      </c>
      <c r="P17" s="21" t="e">
        <f>+VLOOKUP(O17,indices!C:G,3,0)</f>
        <v>#N/A</v>
      </c>
      <c r="Q17" s="26"/>
      <c r="R17" s="26"/>
      <c r="S17" s="26">
        <f t="shared" si="1"/>
        <v>0</v>
      </c>
      <c r="T17" s="21"/>
    </row>
    <row r="18" spans="1:20">
      <c r="A18" s="21"/>
      <c r="B18" s="21" t="e">
        <f>+VLOOKUP(A18,'liste écoles'!A:D,2,0)</f>
        <v>#N/A</v>
      </c>
      <c r="C18" s="21" t="e">
        <f>+VLOOKUP(A18,'liste écoles'!A:D,3,0)</f>
        <v>#N/A</v>
      </c>
      <c r="D18" s="21" t="e">
        <f>+VLOOKUP(A18,'liste écoles'!A:D,4,0)</f>
        <v>#N/A</v>
      </c>
      <c r="E18" s="21">
        <v>14</v>
      </c>
      <c r="F18" s="21"/>
      <c r="G18" s="21"/>
      <c r="H18" s="21"/>
      <c r="I18" s="21"/>
      <c r="J18" s="21"/>
      <c r="K18" s="21"/>
      <c r="L18" s="21"/>
      <c r="M18" s="21"/>
      <c r="N18" s="21"/>
      <c r="O18" s="22" t="str">
        <f t="shared" si="0"/>
        <v>/</v>
      </c>
      <c r="P18" s="21" t="e">
        <f>+VLOOKUP(O18,indices!C:G,3,0)</f>
        <v>#N/A</v>
      </c>
      <c r="Q18" s="26"/>
      <c r="R18" s="26"/>
      <c r="S18" s="26">
        <f t="shared" si="1"/>
        <v>0</v>
      </c>
      <c r="T18" s="21"/>
    </row>
    <row r="19" spans="1:20">
      <c r="A19" s="21"/>
      <c r="B19" s="21" t="e">
        <f>+VLOOKUP(A19,'liste écoles'!A:D,2,0)</f>
        <v>#N/A</v>
      </c>
      <c r="C19" s="21" t="e">
        <f>+VLOOKUP(A19,'liste écoles'!A:D,3,0)</f>
        <v>#N/A</v>
      </c>
      <c r="D19" s="21" t="e">
        <f>+VLOOKUP(A19,'liste écoles'!A:D,4,0)</f>
        <v>#N/A</v>
      </c>
      <c r="E19" s="21">
        <v>15</v>
      </c>
      <c r="F19" s="21"/>
      <c r="G19" s="21"/>
      <c r="H19" s="21"/>
      <c r="I19" s="21"/>
      <c r="J19" s="21"/>
      <c r="K19" s="21"/>
      <c r="L19" s="21"/>
      <c r="M19" s="21"/>
      <c r="N19" s="21"/>
      <c r="O19" s="22" t="str">
        <f t="shared" si="0"/>
        <v>/</v>
      </c>
      <c r="P19" s="21" t="e">
        <f>+VLOOKUP(O19,indices!C:G,3,0)</f>
        <v>#N/A</v>
      </c>
      <c r="Q19" s="26"/>
      <c r="R19" s="26"/>
      <c r="S19" s="26">
        <f t="shared" si="1"/>
        <v>0</v>
      </c>
      <c r="T19" s="21"/>
    </row>
    <row r="20" spans="1:20">
      <c r="A20" s="21"/>
      <c r="B20" s="21" t="e">
        <f>+VLOOKUP(A20,'liste écoles'!A:D,2,0)</f>
        <v>#N/A</v>
      </c>
      <c r="C20" s="21" t="e">
        <f>+VLOOKUP(A20,'liste écoles'!A:D,3,0)</f>
        <v>#N/A</v>
      </c>
      <c r="D20" s="21" t="e">
        <f>+VLOOKUP(A20,'liste écoles'!A:D,4,0)</f>
        <v>#N/A</v>
      </c>
      <c r="E20" s="21">
        <v>16</v>
      </c>
      <c r="F20" s="21"/>
      <c r="G20" s="21"/>
      <c r="H20" s="21"/>
      <c r="I20" s="21"/>
      <c r="J20" s="21"/>
      <c r="K20" s="21"/>
      <c r="L20" s="21"/>
      <c r="M20" s="21"/>
      <c r="N20" s="21"/>
      <c r="O20" s="22" t="str">
        <f t="shared" si="0"/>
        <v>/</v>
      </c>
      <c r="P20" s="21" t="e">
        <f>+VLOOKUP(O20,indices!C:G,3,0)</f>
        <v>#N/A</v>
      </c>
      <c r="Q20" s="26"/>
      <c r="R20" s="26"/>
      <c r="S20" s="26">
        <f t="shared" si="1"/>
        <v>0</v>
      </c>
      <c r="T20" s="21"/>
    </row>
    <row r="21" spans="1:20">
      <c r="A21" s="21"/>
      <c r="B21" s="21" t="e">
        <f>+VLOOKUP(A21,'liste écoles'!A:D,2,0)</f>
        <v>#N/A</v>
      </c>
      <c r="C21" s="21" t="e">
        <f>+VLOOKUP(A21,'liste écoles'!A:D,3,0)</f>
        <v>#N/A</v>
      </c>
      <c r="D21" s="21" t="e">
        <f>+VLOOKUP(A21,'liste écoles'!A:D,4,0)</f>
        <v>#N/A</v>
      </c>
      <c r="E21" s="21">
        <v>17</v>
      </c>
      <c r="F21" s="21"/>
      <c r="G21" s="21"/>
      <c r="H21" s="21"/>
      <c r="I21" s="21"/>
      <c r="J21" s="21"/>
      <c r="K21" s="21"/>
      <c r="L21" s="21"/>
      <c r="M21" s="21"/>
      <c r="N21" s="21"/>
      <c r="O21" s="22" t="str">
        <f t="shared" si="0"/>
        <v>/</v>
      </c>
      <c r="P21" s="21" t="e">
        <f>+VLOOKUP(O21,indices!C:G,3,0)</f>
        <v>#N/A</v>
      </c>
      <c r="Q21" s="26"/>
      <c r="R21" s="26"/>
      <c r="S21" s="26">
        <f t="shared" si="1"/>
        <v>0</v>
      </c>
      <c r="T21" s="21"/>
    </row>
    <row r="22" spans="1:20">
      <c r="A22" s="21"/>
      <c r="B22" s="21" t="e">
        <f>+VLOOKUP(A22,'liste écoles'!A:D,2,0)</f>
        <v>#N/A</v>
      </c>
      <c r="C22" s="21" t="e">
        <f>+VLOOKUP(A22,'liste écoles'!A:D,3,0)</f>
        <v>#N/A</v>
      </c>
      <c r="D22" s="21" t="e">
        <f>+VLOOKUP(A22,'liste écoles'!A:D,4,0)</f>
        <v>#N/A</v>
      </c>
      <c r="E22" s="21">
        <v>18</v>
      </c>
      <c r="F22" s="21"/>
      <c r="G22" s="21"/>
      <c r="H22" s="21"/>
      <c r="I22" s="21"/>
      <c r="J22" s="21"/>
      <c r="K22" s="21"/>
      <c r="L22" s="21"/>
      <c r="M22" s="21"/>
      <c r="N22" s="21"/>
      <c r="O22" s="22" t="str">
        <f t="shared" si="0"/>
        <v>/</v>
      </c>
      <c r="P22" s="21" t="e">
        <f>+VLOOKUP(O22,indices!C:G,3,0)</f>
        <v>#N/A</v>
      </c>
      <c r="Q22" s="26"/>
      <c r="R22" s="26"/>
      <c r="S22" s="26">
        <f t="shared" si="1"/>
        <v>0</v>
      </c>
      <c r="T22" s="21"/>
    </row>
    <row r="23" spans="1:20">
      <c r="A23" s="21"/>
      <c r="B23" s="21" t="e">
        <f>+VLOOKUP(A23,'liste écoles'!A:D,2,0)</f>
        <v>#N/A</v>
      </c>
      <c r="C23" s="21" t="e">
        <f>+VLOOKUP(A23,'liste écoles'!A:D,3,0)</f>
        <v>#N/A</v>
      </c>
      <c r="D23" s="21" t="e">
        <f>+VLOOKUP(A23,'liste écoles'!A:D,4,0)</f>
        <v>#N/A</v>
      </c>
      <c r="E23" s="21">
        <v>19</v>
      </c>
      <c r="F23" s="21"/>
      <c r="G23" s="21"/>
      <c r="H23" s="21"/>
      <c r="I23" s="21"/>
      <c r="J23" s="21"/>
      <c r="K23" s="21"/>
      <c r="L23" s="21"/>
      <c r="M23" s="21"/>
      <c r="N23" s="21"/>
      <c r="O23" s="22" t="str">
        <f t="shared" si="0"/>
        <v>/</v>
      </c>
      <c r="P23" s="21" t="e">
        <f>+VLOOKUP(O23,indices!C:G,3,0)</f>
        <v>#N/A</v>
      </c>
      <c r="Q23" s="26"/>
      <c r="R23" s="26"/>
      <c r="S23" s="26">
        <f t="shared" si="1"/>
        <v>0</v>
      </c>
      <c r="T23" s="21"/>
    </row>
    <row r="24" spans="1:20">
      <c r="A24" s="21"/>
      <c r="B24" s="21" t="e">
        <f>+VLOOKUP(A24,'liste écoles'!A:D,2,0)</f>
        <v>#N/A</v>
      </c>
      <c r="C24" s="21" t="e">
        <f>+VLOOKUP(A24,'liste écoles'!A:D,3,0)</f>
        <v>#N/A</v>
      </c>
      <c r="D24" s="21" t="e">
        <f>+VLOOKUP(A24,'liste écoles'!A:D,4,0)</f>
        <v>#N/A</v>
      </c>
      <c r="E24" s="21">
        <v>20</v>
      </c>
      <c r="F24" s="21"/>
      <c r="G24" s="21"/>
      <c r="H24" s="21"/>
      <c r="I24" s="21"/>
      <c r="J24" s="21"/>
      <c r="K24" s="21"/>
      <c r="L24" s="21"/>
      <c r="M24" s="21"/>
      <c r="N24" s="21"/>
      <c r="O24" s="22" t="str">
        <f t="shared" si="0"/>
        <v>/</v>
      </c>
      <c r="P24" s="21" t="e">
        <f>+VLOOKUP(O24,indices!C:G,3,0)</f>
        <v>#N/A</v>
      </c>
      <c r="Q24" s="26"/>
      <c r="R24" s="26"/>
      <c r="S24" s="26">
        <f t="shared" si="1"/>
        <v>0</v>
      </c>
      <c r="T24" s="21"/>
    </row>
    <row r="25" spans="1:20">
      <c r="A25" s="21"/>
      <c r="B25" s="21" t="e">
        <f>+VLOOKUP(A25,'liste écoles'!A:D,2,0)</f>
        <v>#N/A</v>
      </c>
      <c r="C25" s="21" t="e">
        <f>+VLOOKUP(A25,'liste écoles'!A:D,3,0)</f>
        <v>#N/A</v>
      </c>
      <c r="D25" s="21" t="e">
        <f>+VLOOKUP(A25,'liste écoles'!A:D,4,0)</f>
        <v>#N/A</v>
      </c>
      <c r="E25" s="21">
        <v>21</v>
      </c>
      <c r="F25" s="21"/>
      <c r="G25" s="21"/>
      <c r="H25" s="21"/>
      <c r="I25" s="21"/>
      <c r="J25" s="21"/>
      <c r="K25" s="21"/>
      <c r="L25" s="21"/>
      <c r="M25" s="21"/>
      <c r="N25" s="21"/>
      <c r="O25" s="22" t="str">
        <f t="shared" si="0"/>
        <v>/</v>
      </c>
      <c r="P25" s="21" t="e">
        <f>+VLOOKUP(O25,indices!C:G,3,0)</f>
        <v>#N/A</v>
      </c>
      <c r="Q25" s="26"/>
      <c r="R25" s="26"/>
      <c r="S25" s="26">
        <f t="shared" si="1"/>
        <v>0</v>
      </c>
      <c r="T25" s="21"/>
    </row>
    <row r="26" spans="1:20">
      <c r="A26" s="21"/>
      <c r="B26" s="21" t="e">
        <f>+VLOOKUP(A26,'liste écoles'!A:D,2,0)</f>
        <v>#N/A</v>
      </c>
      <c r="C26" s="21" t="e">
        <f>+VLOOKUP(A26,'liste écoles'!A:D,3,0)</f>
        <v>#N/A</v>
      </c>
      <c r="D26" s="21" t="e">
        <f>+VLOOKUP(A26,'liste écoles'!A:D,4,0)</f>
        <v>#N/A</v>
      </c>
      <c r="E26" s="21">
        <v>22</v>
      </c>
      <c r="F26" s="21"/>
      <c r="G26" s="21"/>
      <c r="H26" s="21"/>
      <c r="I26" s="21"/>
      <c r="J26" s="21"/>
      <c r="K26" s="21"/>
      <c r="L26" s="21"/>
      <c r="M26" s="21"/>
      <c r="N26" s="21"/>
      <c r="O26" s="22" t="str">
        <f t="shared" si="0"/>
        <v>/</v>
      </c>
      <c r="P26" s="21" t="e">
        <f>+VLOOKUP(O26,indices!C:G,3,0)</f>
        <v>#N/A</v>
      </c>
      <c r="Q26" s="26"/>
      <c r="R26" s="26"/>
      <c r="S26" s="26">
        <f t="shared" si="1"/>
        <v>0</v>
      </c>
      <c r="T26" s="21"/>
    </row>
    <row r="27" spans="1:20">
      <c r="A27" s="21"/>
      <c r="B27" s="21" t="e">
        <f>+VLOOKUP(A27,'liste écoles'!A:D,2,0)</f>
        <v>#N/A</v>
      </c>
      <c r="C27" s="21" t="e">
        <f>+VLOOKUP(A27,'liste écoles'!A:D,3,0)</f>
        <v>#N/A</v>
      </c>
      <c r="D27" s="21" t="e">
        <f>+VLOOKUP(A27,'liste écoles'!A:D,4,0)</f>
        <v>#N/A</v>
      </c>
      <c r="E27" s="21">
        <v>23</v>
      </c>
      <c r="F27" s="21"/>
      <c r="G27" s="21"/>
      <c r="H27" s="21"/>
      <c r="I27" s="21"/>
      <c r="J27" s="21"/>
      <c r="K27" s="21"/>
      <c r="L27" s="21"/>
      <c r="M27" s="21"/>
      <c r="N27" s="21"/>
      <c r="O27" s="22" t="str">
        <f t="shared" si="0"/>
        <v>/</v>
      </c>
      <c r="P27" s="21" t="e">
        <f>+VLOOKUP(O27,indices!C:G,3,0)</f>
        <v>#N/A</v>
      </c>
      <c r="Q27" s="26"/>
      <c r="R27" s="26"/>
      <c r="S27" s="26">
        <f t="shared" si="1"/>
        <v>0</v>
      </c>
      <c r="T27" s="21"/>
    </row>
    <row r="28" spans="1:20">
      <c r="A28" s="21"/>
      <c r="B28" s="21" t="e">
        <f>+VLOOKUP(A28,'liste écoles'!A:D,2,0)</f>
        <v>#N/A</v>
      </c>
      <c r="C28" s="21" t="e">
        <f>+VLOOKUP(A28,'liste écoles'!A:D,3,0)</f>
        <v>#N/A</v>
      </c>
      <c r="D28" s="21" t="e">
        <f>+VLOOKUP(A28,'liste écoles'!A:D,4,0)</f>
        <v>#N/A</v>
      </c>
      <c r="E28" s="21">
        <v>24</v>
      </c>
      <c r="F28" s="21"/>
      <c r="G28" s="21"/>
      <c r="H28" s="21"/>
      <c r="I28" s="21"/>
      <c r="J28" s="21"/>
      <c r="K28" s="21"/>
      <c r="L28" s="21"/>
      <c r="M28" s="21"/>
      <c r="N28" s="21"/>
      <c r="O28" s="22" t="str">
        <f t="shared" si="0"/>
        <v>/</v>
      </c>
      <c r="P28" s="21" t="e">
        <f>+VLOOKUP(O28,indices!C:G,3,0)</f>
        <v>#N/A</v>
      </c>
      <c r="Q28" s="26"/>
      <c r="R28" s="26"/>
      <c r="S28" s="26">
        <f t="shared" si="1"/>
        <v>0</v>
      </c>
      <c r="T28" s="21"/>
    </row>
    <row r="29" spans="1:20">
      <c r="A29" s="21"/>
      <c r="B29" s="21" t="e">
        <f>+VLOOKUP(A29,'liste écoles'!A:D,2,0)</f>
        <v>#N/A</v>
      </c>
      <c r="C29" s="21" t="e">
        <f>+VLOOKUP(A29,'liste écoles'!A:D,3,0)</f>
        <v>#N/A</v>
      </c>
      <c r="D29" s="21" t="e">
        <f>+VLOOKUP(A29,'liste écoles'!A:D,4,0)</f>
        <v>#N/A</v>
      </c>
      <c r="E29" s="21">
        <v>25</v>
      </c>
      <c r="F29" s="21"/>
      <c r="G29" s="21"/>
      <c r="H29" s="21"/>
      <c r="I29" s="21"/>
      <c r="J29" s="21"/>
      <c r="K29" s="21"/>
      <c r="L29" s="21"/>
      <c r="M29" s="21"/>
      <c r="N29" s="21"/>
      <c r="O29" s="22" t="str">
        <f t="shared" si="0"/>
        <v>/</v>
      </c>
      <c r="P29" s="21" t="e">
        <f>+VLOOKUP(O29,indices!C:G,3,0)</f>
        <v>#N/A</v>
      </c>
      <c r="Q29" s="26"/>
      <c r="R29" s="26"/>
      <c r="S29" s="26">
        <f t="shared" si="1"/>
        <v>0</v>
      </c>
      <c r="T29" s="21"/>
    </row>
    <row r="30" spans="1:20">
      <c r="A30" s="21"/>
      <c r="B30" s="21" t="e">
        <f>+VLOOKUP(A30,'liste écoles'!A:D,2,0)</f>
        <v>#N/A</v>
      </c>
      <c r="C30" s="21" t="e">
        <f>+VLOOKUP(A30,'liste écoles'!A:D,3,0)</f>
        <v>#N/A</v>
      </c>
      <c r="D30" s="21" t="e">
        <f>+VLOOKUP(A30,'liste écoles'!A:D,4,0)</f>
        <v>#N/A</v>
      </c>
      <c r="E30" s="21">
        <v>26</v>
      </c>
      <c r="F30" s="21"/>
      <c r="G30" s="21"/>
      <c r="H30" s="21"/>
      <c r="I30" s="21"/>
      <c r="J30" s="21"/>
      <c r="K30" s="21"/>
      <c r="L30" s="21"/>
      <c r="M30" s="21"/>
      <c r="N30" s="21"/>
      <c r="O30" s="22" t="str">
        <f t="shared" si="0"/>
        <v>/</v>
      </c>
      <c r="P30" s="21" t="e">
        <f>+VLOOKUP(O30,indices!C:G,3,0)</f>
        <v>#N/A</v>
      </c>
      <c r="Q30" s="26"/>
      <c r="R30" s="26"/>
      <c r="S30" s="26">
        <f t="shared" si="1"/>
        <v>0</v>
      </c>
      <c r="T30" s="21"/>
    </row>
    <row r="31" spans="1:20">
      <c r="A31" s="21"/>
      <c r="B31" s="21" t="e">
        <f>+VLOOKUP(A31,'liste écoles'!A:D,2,0)</f>
        <v>#N/A</v>
      </c>
      <c r="C31" s="21" t="e">
        <f>+VLOOKUP(A31,'liste écoles'!A:D,3,0)</f>
        <v>#N/A</v>
      </c>
      <c r="D31" s="21" t="e">
        <f>+VLOOKUP(A31,'liste écoles'!A:D,4,0)</f>
        <v>#N/A</v>
      </c>
      <c r="E31" s="21">
        <v>27</v>
      </c>
      <c r="F31" s="21"/>
      <c r="G31" s="21"/>
      <c r="H31" s="21"/>
      <c r="I31" s="21"/>
      <c r="J31" s="21"/>
      <c r="K31" s="21"/>
      <c r="L31" s="21"/>
      <c r="M31" s="21"/>
      <c r="N31" s="21"/>
      <c r="O31" s="22" t="str">
        <f t="shared" si="0"/>
        <v>/</v>
      </c>
      <c r="P31" s="21" t="e">
        <f>+VLOOKUP(O31,indices!C:G,3,0)</f>
        <v>#N/A</v>
      </c>
      <c r="Q31" s="26"/>
      <c r="R31" s="26"/>
      <c r="S31" s="26">
        <f t="shared" si="1"/>
        <v>0</v>
      </c>
      <c r="T31" s="21"/>
    </row>
    <row r="32" spans="1:20">
      <c r="A32" s="21"/>
      <c r="B32" s="21" t="e">
        <f>+VLOOKUP(A32,'liste écoles'!A:D,2,0)</f>
        <v>#N/A</v>
      </c>
      <c r="C32" s="21" t="e">
        <f>+VLOOKUP(A32,'liste écoles'!A:D,3,0)</f>
        <v>#N/A</v>
      </c>
      <c r="D32" s="21" t="e">
        <f>+VLOOKUP(A32,'liste écoles'!A:D,4,0)</f>
        <v>#N/A</v>
      </c>
      <c r="E32" s="21">
        <v>28</v>
      </c>
      <c r="F32" s="21"/>
      <c r="G32" s="21"/>
      <c r="H32" s="21"/>
      <c r="I32" s="21"/>
      <c r="J32" s="21"/>
      <c r="K32" s="21"/>
      <c r="L32" s="21"/>
      <c r="M32" s="21"/>
      <c r="N32" s="21"/>
      <c r="O32" s="22" t="str">
        <f t="shared" si="0"/>
        <v>/</v>
      </c>
      <c r="P32" s="21" t="e">
        <f>+VLOOKUP(O32,indices!C:G,3,0)</f>
        <v>#N/A</v>
      </c>
      <c r="Q32" s="26"/>
      <c r="R32" s="26"/>
      <c r="S32" s="26">
        <f t="shared" si="1"/>
        <v>0</v>
      </c>
      <c r="T32" s="21"/>
    </row>
    <row r="33" spans="1:20">
      <c r="A33" s="21"/>
      <c r="B33" s="21" t="e">
        <f>+VLOOKUP(A33,'liste écoles'!A:D,2,0)</f>
        <v>#N/A</v>
      </c>
      <c r="C33" s="21" t="e">
        <f>+VLOOKUP(A33,'liste écoles'!A:D,3,0)</f>
        <v>#N/A</v>
      </c>
      <c r="D33" s="21" t="e">
        <f>+VLOOKUP(A33,'liste écoles'!A:D,4,0)</f>
        <v>#N/A</v>
      </c>
      <c r="E33" s="21">
        <v>29</v>
      </c>
      <c r="F33" s="21"/>
      <c r="G33" s="21"/>
      <c r="H33" s="21"/>
      <c r="I33" s="21"/>
      <c r="J33" s="21"/>
      <c r="K33" s="21"/>
      <c r="L33" s="21"/>
      <c r="M33" s="21"/>
      <c r="N33" s="21"/>
      <c r="O33" s="22" t="str">
        <f t="shared" si="0"/>
        <v>/</v>
      </c>
      <c r="P33" s="21" t="e">
        <f>+VLOOKUP(O33,indices!C:G,3,0)</f>
        <v>#N/A</v>
      </c>
      <c r="Q33" s="26"/>
      <c r="R33" s="26"/>
      <c r="S33" s="26">
        <f t="shared" si="1"/>
        <v>0</v>
      </c>
      <c r="T33" s="21"/>
    </row>
    <row r="34" spans="1:20">
      <c r="A34" s="21"/>
      <c r="B34" s="21" t="e">
        <f>+VLOOKUP(A34,'liste écoles'!A:D,2,0)</f>
        <v>#N/A</v>
      </c>
      <c r="C34" s="21" t="e">
        <f>+VLOOKUP(A34,'liste écoles'!A:D,3,0)</f>
        <v>#N/A</v>
      </c>
      <c r="D34" s="21" t="e">
        <f>+VLOOKUP(A34,'liste écoles'!A:D,4,0)</f>
        <v>#N/A</v>
      </c>
      <c r="E34" s="21">
        <v>30</v>
      </c>
      <c r="F34" s="21"/>
      <c r="G34" s="21"/>
      <c r="H34" s="21"/>
      <c r="I34" s="21"/>
      <c r="J34" s="21"/>
      <c r="K34" s="21"/>
      <c r="L34" s="21"/>
      <c r="M34" s="21"/>
      <c r="N34" s="21"/>
      <c r="O34" s="22" t="str">
        <f t="shared" si="0"/>
        <v>/</v>
      </c>
      <c r="P34" s="21" t="e">
        <f>+VLOOKUP(O34,indices!C:G,3,0)</f>
        <v>#N/A</v>
      </c>
      <c r="Q34" s="26"/>
      <c r="R34" s="26"/>
      <c r="S34" s="26">
        <f t="shared" si="1"/>
        <v>0</v>
      </c>
      <c r="T34" s="21"/>
    </row>
    <row r="35" spans="1:20">
      <c r="A35" s="21"/>
      <c r="B35" s="21" t="e">
        <f>+VLOOKUP(A35,'liste écoles'!A:D,2,0)</f>
        <v>#N/A</v>
      </c>
      <c r="C35" s="21" t="e">
        <f>+VLOOKUP(A35,'liste écoles'!A:D,3,0)</f>
        <v>#N/A</v>
      </c>
      <c r="D35" s="21" t="e">
        <f>+VLOOKUP(A35,'liste écoles'!A:D,4,0)</f>
        <v>#N/A</v>
      </c>
      <c r="E35" s="21">
        <v>31</v>
      </c>
      <c r="F35" s="21"/>
      <c r="G35" s="21"/>
      <c r="H35" s="21"/>
      <c r="I35" s="21"/>
      <c r="J35" s="21"/>
      <c r="K35" s="21"/>
      <c r="L35" s="21"/>
      <c r="M35" s="21"/>
      <c r="N35" s="21"/>
      <c r="O35" s="22" t="str">
        <f t="shared" si="0"/>
        <v>/</v>
      </c>
      <c r="P35" s="21" t="e">
        <f>+VLOOKUP(O35,indices!C:G,3,0)</f>
        <v>#N/A</v>
      </c>
      <c r="Q35" s="26"/>
      <c r="R35" s="26"/>
      <c r="S35" s="26">
        <f t="shared" si="1"/>
        <v>0</v>
      </c>
      <c r="T35" s="21"/>
    </row>
    <row r="36" spans="1:20">
      <c r="A36" s="21"/>
      <c r="B36" s="21" t="e">
        <f>+VLOOKUP(A36,'liste écoles'!A:D,2,0)</f>
        <v>#N/A</v>
      </c>
      <c r="C36" s="21" t="e">
        <f>+VLOOKUP(A36,'liste écoles'!A:D,3,0)</f>
        <v>#N/A</v>
      </c>
      <c r="D36" s="21" t="e">
        <f>+VLOOKUP(A36,'liste écoles'!A:D,4,0)</f>
        <v>#N/A</v>
      </c>
      <c r="E36" s="21">
        <v>32</v>
      </c>
      <c r="F36" s="21"/>
      <c r="G36" s="21"/>
      <c r="H36" s="21"/>
      <c r="I36" s="21"/>
      <c r="J36" s="21"/>
      <c r="K36" s="21"/>
      <c r="L36" s="21"/>
      <c r="M36" s="21"/>
      <c r="N36" s="21"/>
      <c r="O36" s="22" t="str">
        <f t="shared" si="0"/>
        <v>/</v>
      </c>
      <c r="P36" s="21" t="e">
        <f>+VLOOKUP(O36,indices!C:G,3,0)</f>
        <v>#N/A</v>
      </c>
      <c r="Q36" s="26"/>
      <c r="R36" s="26"/>
      <c r="S36" s="26">
        <f t="shared" si="1"/>
        <v>0</v>
      </c>
      <c r="T36" s="21"/>
    </row>
    <row r="37" spans="1:20">
      <c r="A37" s="21"/>
      <c r="B37" s="21" t="e">
        <f>+VLOOKUP(A37,'liste écoles'!A:D,2,0)</f>
        <v>#N/A</v>
      </c>
      <c r="C37" s="21" t="e">
        <f>+VLOOKUP(A37,'liste écoles'!A:D,3,0)</f>
        <v>#N/A</v>
      </c>
      <c r="D37" s="21" t="e">
        <f>+VLOOKUP(A37,'liste écoles'!A:D,4,0)</f>
        <v>#N/A</v>
      </c>
      <c r="E37" s="21">
        <v>33</v>
      </c>
      <c r="F37" s="21"/>
      <c r="G37" s="21"/>
      <c r="H37" s="21"/>
      <c r="I37" s="21"/>
      <c r="J37" s="21"/>
      <c r="K37" s="21"/>
      <c r="L37" s="21"/>
      <c r="M37" s="21"/>
      <c r="N37" s="21"/>
      <c r="O37" s="22" t="str">
        <f t="shared" si="0"/>
        <v>/</v>
      </c>
      <c r="P37" s="21" t="e">
        <f>+VLOOKUP(O37,indices!C:G,3,0)</f>
        <v>#N/A</v>
      </c>
      <c r="Q37" s="26"/>
      <c r="R37" s="26"/>
      <c r="S37" s="26">
        <f t="shared" si="1"/>
        <v>0</v>
      </c>
      <c r="T37" s="21"/>
    </row>
    <row r="38" spans="1:20">
      <c r="A38" s="21"/>
      <c r="B38" s="21" t="e">
        <f>+VLOOKUP(A38,'liste écoles'!A:D,2,0)</f>
        <v>#N/A</v>
      </c>
      <c r="C38" s="21" t="e">
        <f>+VLOOKUP(A38,'liste écoles'!A:D,3,0)</f>
        <v>#N/A</v>
      </c>
      <c r="D38" s="21" t="e">
        <f>+VLOOKUP(A38,'liste écoles'!A:D,4,0)</f>
        <v>#N/A</v>
      </c>
      <c r="E38" s="21">
        <v>34</v>
      </c>
      <c r="F38" s="21"/>
      <c r="G38" s="21"/>
      <c r="H38" s="21"/>
      <c r="I38" s="21"/>
      <c r="J38" s="21"/>
      <c r="K38" s="21"/>
      <c r="L38" s="21"/>
      <c r="M38" s="21"/>
      <c r="N38" s="21"/>
      <c r="O38" s="22" t="str">
        <f t="shared" si="0"/>
        <v>/</v>
      </c>
      <c r="P38" s="21" t="e">
        <f>+VLOOKUP(O38,indices!C:G,3,0)</f>
        <v>#N/A</v>
      </c>
      <c r="Q38" s="26"/>
      <c r="R38" s="26"/>
      <c r="S38" s="26">
        <f t="shared" si="1"/>
        <v>0</v>
      </c>
      <c r="T38" s="21"/>
    </row>
    <row r="39" spans="1:20">
      <c r="A39" s="21"/>
      <c r="B39" s="21" t="e">
        <f>+VLOOKUP(A39,'liste écoles'!A:D,2,0)</f>
        <v>#N/A</v>
      </c>
      <c r="C39" s="21" t="e">
        <f>+VLOOKUP(A39,'liste écoles'!A:D,3,0)</f>
        <v>#N/A</v>
      </c>
      <c r="D39" s="21" t="e">
        <f>+VLOOKUP(A39,'liste écoles'!A:D,4,0)</f>
        <v>#N/A</v>
      </c>
      <c r="E39" s="21">
        <v>35</v>
      </c>
      <c r="F39" s="21"/>
      <c r="G39" s="21"/>
      <c r="H39" s="21"/>
      <c r="I39" s="21"/>
      <c r="J39" s="21"/>
      <c r="K39" s="21"/>
      <c r="L39" s="21"/>
      <c r="M39" s="21"/>
      <c r="N39" s="21"/>
      <c r="O39" s="22" t="str">
        <f t="shared" si="0"/>
        <v>/</v>
      </c>
      <c r="P39" s="21" t="e">
        <f>+VLOOKUP(O39,indices!C:G,3,0)</f>
        <v>#N/A</v>
      </c>
      <c r="Q39" s="26"/>
      <c r="R39" s="26"/>
      <c r="S39" s="26">
        <f t="shared" si="1"/>
        <v>0</v>
      </c>
      <c r="T39" s="21"/>
    </row>
    <row r="40" spans="1:20">
      <c r="A40" s="21"/>
      <c r="B40" s="21" t="e">
        <f>+VLOOKUP(A40,'liste écoles'!A:D,2,0)</f>
        <v>#N/A</v>
      </c>
      <c r="C40" s="21" t="e">
        <f>+VLOOKUP(A40,'liste écoles'!A:D,3,0)</f>
        <v>#N/A</v>
      </c>
      <c r="D40" s="21" t="e">
        <f>+VLOOKUP(A40,'liste écoles'!A:D,4,0)</f>
        <v>#N/A</v>
      </c>
      <c r="E40" s="21">
        <v>36</v>
      </c>
      <c r="F40" s="21"/>
      <c r="G40" s="21"/>
      <c r="H40" s="21"/>
      <c r="I40" s="21"/>
      <c r="J40" s="21"/>
      <c r="K40" s="21"/>
      <c r="L40" s="21"/>
      <c r="M40" s="21"/>
      <c r="N40" s="21"/>
      <c r="O40" s="22" t="str">
        <f t="shared" si="0"/>
        <v>/</v>
      </c>
      <c r="P40" s="21" t="e">
        <f>+VLOOKUP(O40,indices!C:G,3,0)</f>
        <v>#N/A</v>
      </c>
      <c r="Q40" s="26"/>
      <c r="R40" s="26"/>
      <c r="S40" s="26">
        <f t="shared" si="1"/>
        <v>0</v>
      </c>
      <c r="T40" s="21"/>
    </row>
    <row r="41" spans="1:20">
      <c r="A41" s="21"/>
      <c r="B41" s="21" t="e">
        <f>+VLOOKUP(A41,'liste écoles'!A:D,2,0)</f>
        <v>#N/A</v>
      </c>
      <c r="C41" s="21" t="e">
        <f>+VLOOKUP(A41,'liste écoles'!A:D,3,0)</f>
        <v>#N/A</v>
      </c>
      <c r="D41" s="21" t="e">
        <f>+VLOOKUP(A41,'liste écoles'!A:D,4,0)</f>
        <v>#N/A</v>
      </c>
      <c r="E41" s="21">
        <v>37</v>
      </c>
      <c r="F41" s="21"/>
      <c r="G41" s="21"/>
      <c r="H41" s="21"/>
      <c r="I41" s="21"/>
      <c r="J41" s="21"/>
      <c r="K41" s="21"/>
      <c r="L41" s="21"/>
      <c r="M41" s="21"/>
      <c r="N41" s="21"/>
      <c r="O41" s="22" t="str">
        <f t="shared" si="0"/>
        <v>/</v>
      </c>
      <c r="P41" s="21" t="e">
        <f>+VLOOKUP(O41,indices!C:G,3,0)</f>
        <v>#N/A</v>
      </c>
      <c r="Q41" s="26"/>
      <c r="R41" s="26"/>
      <c r="S41" s="26">
        <f t="shared" si="1"/>
        <v>0</v>
      </c>
      <c r="T41" s="21"/>
    </row>
    <row r="42" spans="1:20">
      <c r="A42" s="21"/>
      <c r="B42" s="21" t="e">
        <f>+VLOOKUP(A42,'liste écoles'!A:D,2,0)</f>
        <v>#N/A</v>
      </c>
      <c r="C42" s="21" t="e">
        <f>+VLOOKUP(A42,'liste écoles'!A:D,3,0)</f>
        <v>#N/A</v>
      </c>
      <c r="D42" s="21" t="e">
        <f>+VLOOKUP(A42,'liste écoles'!A:D,4,0)</f>
        <v>#N/A</v>
      </c>
      <c r="E42" s="21">
        <v>38</v>
      </c>
      <c r="F42" s="21"/>
      <c r="G42" s="21"/>
      <c r="H42" s="21"/>
      <c r="I42" s="21"/>
      <c r="J42" s="21"/>
      <c r="K42" s="21"/>
      <c r="L42" s="21"/>
      <c r="M42" s="21"/>
      <c r="N42" s="21"/>
      <c r="O42" s="22" t="str">
        <f t="shared" si="0"/>
        <v>/</v>
      </c>
      <c r="P42" s="21" t="e">
        <f>+VLOOKUP(O42,indices!C:G,3,0)</f>
        <v>#N/A</v>
      </c>
      <c r="Q42" s="26"/>
      <c r="R42" s="26"/>
      <c r="S42" s="26">
        <f t="shared" si="1"/>
        <v>0</v>
      </c>
      <c r="T42" s="21"/>
    </row>
    <row r="43" spans="1:20">
      <c r="A43" s="21"/>
      <c r="B43" s="21" t="e">
        <f>+VLOOKUP(A43,'liste écoles'!A:D,2,0)</f>
        <v>#N/A</v>
      </c>
      <c r="C43" s="21" t="e">
        <f>+VLOOKUP(A43,'liste écoles'!A:D,3,0)</f>
        <v>#N/A</v>
      </c>
      <c r="D43" s="21" t="e">
        <f>+VLOOKUP(A43,'liste écoles'!A:D,4,0)</f>
        <v>#N/A</v>
      </c>
      <c r="E43" s="21">
        <v>39</v>
      </c>
      <c r="F43" s="21"/>
      <c r="G43" s="21"/>
      <c r="H43" s="21"/>
      <c r="I43" s="21"/>
      <c r="J43" s="21"/>
      <c r="K43" s="21"/>
      <c r="L43" s="21"/>
      <c r="M43" s="21"/>
      <c r="N43" s="21"/>
      <c r="O43" s="22" t="str">
        <f t="shared" si="0"/>
        <v>/</v>
      </c>
      <c r="P43" s="21" t="e">
        <f>+VLOOKUP(O43,indices!C:G,3,0)</f>
        <v>#N/A</v>
      </c>
      <c r="Q43" s="26"/>
      <c r="R43" s="26"/>
      <c r="S43" s="26">
        <f t="shared" si="1"/>
        <v>0</v>
      </c>
      <c r="T43" s="21"/>
    </row>
    <row r="44" spans="1:20">
      <c r="A44" s="21"/>
      <c r="B44" s="21" t="e">
        <f>+VLOOKUP(A44,'liste écoles'!A:D,2,0)</f>
        <v>#N/A</v>
      </c>
      <c r="C44" s="21" t="e">
        <f>+VLOOKUP(A44,'liste écoles'!A:D,3,0)</f>
        <v>#N/A</v>
      </c>
      <c r="D44" s="21" t="e">
        <f>+VLOOKUP(A44,'liste écoles'!A:D,4,0)</f>
        <v>#N/A</v>
      </c>
      <c r="E44" s="21">
        <v>40</v>
      </c>
      <c r="F44" s="21"/>
      <c r="G44" s="21"/>
      <c r="H44" s="21"/>
      <c r="I44" s="21"/>
      <c r="J44" s="21"/>
      <c r="K44" s="21"/>
      <c r="L44" s="21"/>
      <c r="M44" s="21"/>
      <c r="N44" s="21"/>
      <c r="O44" s="22" t="str">
        <f t="shared" si="0"/>
        <v>/</v>
      </c>
      <c r="P44" s="21" t="e">
        <f>+VLOOKUP(O44,indices!C:G,3,0)</f>
        <v>#N/A</v>
      </c>
      <c r="Q44" s="26"/>
      <c r="R44" s="26"/>
      <c r="S44" s="26">
        <f t="shared" si="1"/>
        <v>0</v>
      </c>
      <c r="T44" s="21"/>
    </row>
    <row r="45" spans="1:20">
      <c r="A45" s="21"/>
      <c r="B45" s="21" t="e">
        <f>+VLOOKUP(A45,'liste écoles'!A:D,2,0)</f>
        <v>#N/A</v>
      </c>
      <c r="C45" s="21" t="e">
        <f>+VLOOKUP(A45,'liste écoles'!A:D,3,0)</f>
        <v>#N/A</v>
      </c>
      <c r="D45" s="21" t="e">
        <f>+VLOOKUP(A45,'liste écoles'!A:D,4,0)</f>
        <v>#N/A</v>
      </c>
      <c r="E45" s="21">
        <v>41</v>
      </c>
      <c r="F45" s="21"/>
      <c r="G45" s="21"/>
      <c r="H45" s="21"/>
      <c r="I45" s="21"/>
      <c r="J45" s="21"/>
      <c r="K45" s="21"/>
      <c r="L45" s="21"/>
      <c r="M45" s="21"/>
      <c r="N45" s="21"/>
      <c r="O45" s="22" t="str">
        <f t="shared" si="0"/>
        <v>/</v>
      </c>
      <c r="P45" s="21" t="e">
        <f>+VLOOKUP(O45,indices!C:G,3,0)</f>
        <v>#N/A</v>
      </c>
      <c r="Q45" s="26"/>
      <c r="R45" s="26"/>
      <c r="S45" s="26">
        <f t="shared" si="1"/>
        <v>0</v>
      </c>
      <c r="T45" s="21"/>
    </row>
    <row r="46" spans="1:20">
      <c r="A46" s="21"/>
      <c r="B46" s="21" t="e">
        <f>+VLOOKUP(A46,'liste écoles'!A:D,2,0)</f>
        <v>#N/A</v>
      </c>
      <c r="C46" s="21" t="e">
        <f>+VLOOKUP(A46,'liste écoles'!A:D,3,0)</f>
        <v>#N/A</v>
      </c>
      <c r="D46" s="21" t="e">
        <f>+VLOOKUP(A46,'liste écoles'!A:D,4,0)</f>
        <v>#N/A</v>
      </c>
      <c r="E46" s="21">
        <v>42</v>
      </c>
      <c r="F46" s="21"/>
      <c r="G46" s="21"/>
      <c r="H46" s="21"/>
      <c r="I46" s="21"/>
      <c r="J46" s="21"/>
      <c r="K46" s="21"/>
      <c r="L46" s="21"/>
      <c r="M46" s="21"/>
      <c r="N46" s="21"/>
      <c r="O46" s="22" t="str">
        <f t="shared" si="0"/>
        <v>/</v>
      </c>
      <c r="P46" s="21" t="e">
        <f>+VLOOKUP(O46,indices!C:G,3,0)</f>
        <v>#N/A</v>
      </c>
      <c r="Q46" s="26"/>
      <c r="R46" s="26"/>
      <c r="S46" s="26">
        <f t="shared" si="1"/>
        <v>0</v>
      </c>
      <c r="T46" s="21"/>
    </row>
    <row r="47" spans="1:20">
      <c r="A47" s="21"/>
      <c r="B47" s="21" t="e">
        <f>+VLOOKUP(A47,'liste écoles'!A:D,2,0)</f>
        <v>#N/A</v>
      </c>
      <c r="C47" s="21" t="e">
        <f>+VLOOKUP(A47,'liste écoles'!A:D,3,0)</f>
        <v>#N/A</v>
      </c>
      <c r="D47" s="21" t="e">
        <f>+VLOOKUP(A47,'liste écoles'!A:D,4,0)</f>
        <v>#N/A</v>
      </c>
      <c r="E47" s="21">
        <v>43</v>
      </c>
      <c r="F47" s="21"/>
      <c r="G47" s="21"/>
      <c r="H47" s="21"/>
      <c r="I47" s="21"/>
      <c r="J47" s="21"/>
      <c r="K47" s="21"/>
      <c r="L47" s="21"/>
      <c r="M47" s="21"/>
      <c r="N47" s="21"/>
      <c r="O47" s="22" t="str">
        <f t="shared" si="0"/>
        <v>/</v>
      </c>
      <c r="P47" s="21" t="e">
        <f>+VLOOKUP(O47,indices!C:G,3,0)</f>
        <v>#N/A</v>
      </c>
      <c r="Q47" s="26"/>
      <c r="R47" s="26"/>
      <c r="S47" s="26">
        <f t="shared" si="1"/>
        <v>0</v>
      </c>
      <c r="T47" s="21"/>
    </row>
    <row r="48" spans="1:20">
      <c r="A48" s="21"/>
      <c r="B48" s="21" t="e">
        <f>+VLOOKUP(A48,'liste écoles'!A:D,2,0)</f>
        <v>#N/A</v>
      </c>
      <c r="C48" s="21" t="e">
        <f>+VLOOKUP(A48,'liste écoles'!A:D,3,0)</f>
        <v>#N/A</v>
      </c>
      <c r="D48" s="21" t="e">
        <f>+VLOOKUP(A48,'liste écoles'!A:D,4,0)</f>
        <v>#N/A</v>
      </c>
      <c r="E48" s="21">
        <v>44</v>
      </c>
      <c r="F48" s="21"/>
      <c r="G48" s="21"/>
      <c r="H48" s="21"/>
      <c r="I48" s="21"/>
      <c r="J48" s="21"/>
      <c r="K48" s="21"/>
      <c r="L48" s="21"/>
      <c r="M48" s="21"/>
      <c r="N48" s="21"/>
      <c r="O48" s="22" t="str">
        <f t="shared" si="0"/>
        <v>/</v>
      </c>
      <c r="P48" s="21" t="e">
        <f>+VLOOKUP(O48,indices!C:G,3,0)</f>
        <v>#N/A</v>
      </c>
      <c r="Q48" s="26"/>
      <c r="R48" s="26"/>
      <c r="S48" s="26">
        <f t="shared" si="1"/>
        <v>0</v>
      </c>
      <c r="T48" s="21"/>
    </row>
    <row r="49" spans="1:20">
      <c r="A49" s="21"/>
      <c r="B49" s="21" t="e">
        <f>+VLOOKUP(A49,'liste écoles'!A:D,2,0)</f>
        <v>#N/A</v>
      </c>
      <c r="C49" s="21" t="e">
        <f>+VLOOKUP(A49,'liste écoles'!A:D,3,0)</f>
        <v>#N/A</v>
      </c>
      <c r="D49" s="21" t="e">
        <f>+VLOOKUP(A49,'liste écoles'!A:D,4,0)</f>
        <v>#N/A</v>
      </c>
      <c r="E49" s="21">
        <v>45</v>
      </c>
      <c r="F49" s="21"/>
      <c r="G49" s="21"/>
      <c r="H49" s="21"/>
      <c r="I49" s="21"/>
      <c r="J49" s="21"/>
      <c r="K49" s="21"/>
      <c r="L49" s="21"/>
      <c r="M49" s="21"/>
      <c r="N49" s="21"/>
      <c r="O49" s="22" t="str">
        <f t="shared" si="0"/>
        <v>/</v>
      </c>
      <c r="P49" s="21" t="e">
        <f>+VLOOKUP(O49,indices!C:G,3,0)</f>
        <v>#N/A</v>
      </c>
      <c r="Q49" s="26"/>
      <c r="R49" s="26"/>
      <c r="S49" s="26">
        <f t="shared" si="1"/>
        <v>0</v>
      </c>
      <c r="T49" s="21"/>
    </row>
    <row r="50" spans="1:20">
      <c r="A50" s="21"/>
      <c r="B50" s="21" t="e">
        <f>+VLOOKUP(A50,'liste écoles'!A:D,2,0)</f>
        <v>#N/A</v>
      </c>
      <c r="C50" s="21" t="e">
        <f>+VLOOKUP(A50,'liste écoles'!A:D,3,0)</f>
        <v>#N/A</v>
      </c>
      <c r="D50" s="21" t="e">
        <f>+VLOOKUP(A50,'liste écoles'!A:D,4,0)</f>
        <v>#N/A</v>
      </c>
      <c r="E50" s="21">
        <v>46</v>
      </c>
      <c r="F50" s="21"/>
      <c r="G50" s="21"/>
      <c r="H50" s="21"/>
      <c r="I50" s="21"/>
      <c r="J50" s="21"/>
      <c r="K50" s="21"/>
      <c r="L50" s="21"/>
      <c r="M50" s="21"/>
      <c r="N50" s="21"/>
      <c r="O50" s="22" t="str">
        <f t="shared" si="0"/>
        <v>/</v>
      </c>
      <c r="P50" s="21" t="e">
        <f>+VLOOKUP(O50,indices!C:G,3,0)</f>
        <v>#N/A</v>
      </c>
      <c r="Q50" s="26"/>
      <c r="R50" s="26"/>
      <c r="S50" s="26">
        <f t="shared" si="1"/>
        <v>0</v>
      </c>
      <c r="T50" s="21"/>
    </row>
    <row r="51" spans="1:20">
      <c r="A51" s="21"/>
      <c r="B51" s="21" t="e">
        <f>+VLOOKUP(A51,'liste écoles'!A:D,2,0)</f>
        <v>#N/A</v>
      </c>
      <c r="C51" s="21" t="e">
        <f>+VLOOKUP(A51,'liste écoles'!A:D,3,0)</f>
        <v>#N/A</v>
      </c>
      <c r="D51" s="21" t="e">
        <f>+VLOOKUP(A51,'liste écoles'!A:D,4,0)</f>
        <v>#N/A</v>
      </c>
      <c r="E51" s="21">
        <v>47</v>
      </c>
      <c r="F51" s="21"/>
      <c r="G51" s="21"/>
      <c r="H51" s="21"/>
      <c r="I51" s="21"/>
      <c r="J51" s="21"/>
      <c r="K51" s="21"/>
      <c r="L51" s="21"/>
      <c r="M51" s="21"/>
      <c r="N51" s="21"/>
      <c r="O51" s="22" t="str">
        <f t="shared" si="0"/>
        <v>/</v>
      </c>
      <c r="P51" s="21" t="e">
        <f>+VLOOKUP(O51,indices!C:G,3,0)</f>
        <v>#N/A</v>
      </c>
      <c r="Q51" s="26"/>
      <c r="R51" s="26"/>
      <c r="S51" s="26">
        <f t="shared" si="1"/>
        <v>0</v>
      </c>
      <c r="T51" s="21"/>
    </row>
    <row r="52" spans="1:20">
      <c r="A52" s="21"/>
      <c r="B52" s="21" t="e">
        <f>+VLOOKUP(A52,'liste écoles'!A:D,2,0)</f>
        <v>#N/A</v>
      </c>
      <c r="C52" s="21" t="e">
        <f>+VLOOKUP(A52,'liste écoles'!A:D,3,0)</f>
        <v>#N/A</v>
      </c>
      <c r="D52" s="21" t="e">
        <f>+VLOOKUP(A52,'liste écoles'!A:D,4,0)</f>
        <v>#N/A</v>
      </c>
      <c r="E52" s="21">
        <v>48</v>
      </c>
      <c r="F52" s="21"/>
      <c r="G52" s="21"/>
      <c r="H52" s="21"/>
      <c r="I52" s="21"/>
      <c r="J52" s="21"/>
      <c r="K52" s="21"/>
      <c r="L52" s="21"/>
      <c r="M52" s="21"/>
      <c r="N52" s="21"/>
      <c r="O52" s="22" t="str">
        <f t="shared" si="0"/>
        <v>/</v>
      </c>
      <c r="P52" s="21" t="e">
        <f>+VLOOKUP(O52,indices!C:G,3,0)</f>
        <v>#N/A</v>
      </c>
      <c r="Q52" s="26"/>
      <c r="R52" s="26"/>
      <c r="S52" s="26">
        <f t="shared" si="1"/>
        <v>0</v>
      </c>
      <c r="T52" s="21"/>
    </row>
    <row r="53" spans="1:20">
      <c r="A53" s="21"/>
      <c r="B53" s="21" t="e">
        <f>+VLOOKUP(A53,'liste écoles'!A:D,2,0)</f>
        <v>#N/A</v>
      </c>
      <c r="C53" s="21" t="e">
        <f>+VLOOKUP(A53,'liste écoles'!A:D,3,0)</f>
        <v>#N/A</v>
      </c>
      <c r="D53" s="21" t="e">
        <f>+VLOOKUP(A53,'liste écoles'!A:D,4,0)</f>
        <v>#N/A</v>
      </c>
      <c r="E53" s="21">
        <v>49</v>
      </c>
      <c r="F53" s="21"/>
      <c r="G53" s="21"/>
      <c r="H53" s="21"/>
      <c r="I53" s="21"/>
      <c r="J53" s="21"/>
      <c r="K53" s="21"/>
      <c r="L53" s="21"/>
      <c r="M53" s="21"/>
      <c r="N53" s="21"/>
      <c r="O53" s="22" t="str">
        <f t="shared" si="0"/>
        <v>/</v>
      </c>
      <c r="P53" s="21" t="e">
        <f>+VLOOKUP(O53,indices!C:G,3,0)</f>
        <v>#N/A</v>
      </c>
      <c r="Q53" s="26"/>
      <c r="R53" s="26"/>
      <c r="S53" s="26">
        <f t="shared" si="1"/>
        <v>0</v>
      </c>
      <c r="T53" s="21"/>
    </row>
    <row r="54" spans="1:20">
      <c r="A54" s="21"/>
      <c r="B54" s="21" t="e">
        <f>+VLOOKUP(A54,'liste écoles'!A:D,2,0)</f>
        <v>#N/A</v>
      </c>
      <c r="C54" s="21" t="e">
        <f>+VLOOKUP(A54,'liste écoles'!A:D,3,0)</f>
        <v>#N/A</v>
      </c>
      <c r="D54" s="21" t="e">
        <f>+VLOOKUP(A54,'liste écoles'!A:D,4,0)</f>
        <v>#N/A</v>
      </c>
      <c r="E54" s="21">
        <v>50</v>
      </c>
      <c r="F54" s="21"/>
      <c r="G54" s="21"/>
      <c r="H54" s="21"/>
      <c r="I54" s="21"/>
      <c r="J54" s="21"/>
      <c r="K54" s="21"/>
      <c r="L54" s="21"/>
      <c r="M54" s="21"/>
      <c r="N54" s="21"/>
      <c r="O54" s="22" t="str">
        <f t="shared" si="0"/>
        <v>/</v>
      </c>
      <c r="P54" s="21" t="e">
        <f>+VLOOKUP(O54,indices!C:G,3,0)</f>
        <v>#N/A</v>
      </c>
      <c r="Q54" s="26"/>
      <c r="R54" s="26"/>
      <c r="S54" s="26">
        <f t="shared" si="1"/>
        <v>0</v>
      </c>
      <c r="T54" s="21"/>
    </row>
    <row r="55" spans="1:20">
      <c r="A55" s="21"/>
      <c r="B55" s="21" t="e">
        <f>+VLOOKUP(A55,'liste écoles'!A:D,2,0)</f>
        <v>#N/A</v>
      </c>
      <c r="C55" s="21" t="e">
        <f>+VLOOKUP(A55,'liste écoles'!A:D,3,0)</f>
        <v>#N/A</v>
      </c>
      <c r="D55" s="21" t="e">
        <f>+VLOOKUP(A55,'liste écoles'!A:D,4,0)</f>
        <v>#N/A</v>
      </c>
      <c r="E55" s="21">
        <v>51</v>
      </c>
      <c r="F55" s="21"/>
      <c r="G55" s="21"/>
      <c r="H55" s="21"/>
      <c r="I55" s="21"/>
      <c r="J55" s="21"/>
      <c r="K55" s="21"/>
      <c r="L55" s="21"/>
      <c r="M55" s="21"/>
      <c r="N55" s="21"/>
      <c r="O55" s="22" t="str">
        <f t="shared" si="0"/>
        <v>/</v>
      </c>
      <c r="P55" s="21" t="e">
        <f>+VLOOKUP(O55,indices!C:G,3,0)</f>
        <v>#N/A</v>
      </c>
      <c r="Q55" s="26"/>
      <c r="R55" s="26"/>
      <c r="S55" s="26">
        <f t="shared" si="1"/>
        <v>0</v>
      </c>
      <c r="T55" s="21"/>
    </row>
    <row r="56" spans="1:20">
      <c r="A56" s="21"/>
      <c r="B56" s="21" t="e">
        <f>+VLOOKUP(A56,'liste écoles'!A:D,2,0)</f>
        <v>#N/A</v>
      </c>
      <c r="C56" s="21" t="e">
        <f>+VLOOKUP(A56,'liste écoles'!A:D,3,0)</f>
        <v>#N/A</v>
      </c>
      <c r="D56" s="21" t="e">
        <f>+VLOOKUP(A56,'liste écoles'!A:D,4,0)</f>
        <v>#N/A</v>
      </c>
      <c r="E56" s="21">
        <v>52</v>
      </c>
      <c r="F56" s="21"/>
      <c r="G56" s="21"/>
      <c r="H56" s="21"/>
      <c r="I56" s="21"/>
      <c r="J56" s="21"/>
      <c r="K56" s="21"/>
      <c r="L56" s="21"/>
      <c r="M56" s="21"/>
      <c r="N56" s="21"/>
      <c r="O56" s="22" t="str">
        <f t="shared" si="0"/>
        <v>/</v>
      </c>
      <c r="P56" s="21" t="e">
        <f>+VLOOKUP(O56,indices!C:G,3,0)</f>
        <v>#N/A</v>
      </c>
      <c r="Q56" s="26"/>
      <c r="R56" s="26"/>
      <c r="S56" s="26">
        <f t="shared" si="1"/>
        <v>0</v>
      </c>
      <c r="T56" s="21"/>
    </row>
    <row r="57" spans="1:20">
      <c r="A57" s="21"/>
      <c r="B57" s="21" t="e">
        <f>+VLOOKUP(A57,'liste écoles'!A:D,2,0)</f>
        <v>#N/A</v>
      </c>
      <c r="C57" s="21" t="e">
        <f>+VLOOKUP(A57,'liste écoles'!A:D,3,0)</f>
        <v>#N/A</v>
      </c>
      <c r="D57" s="21" t="e">
        <f>+VLOOKUP(A57,'liste écoles'!A:D,4,0)</f>
        <v>#N/A</v>
      </c>
      <c r="E57" s="21">
        <v>53</v>
      </c>
      <c r="F57" s="21"/>
      <c r="G57" s="21"/>
      <c r="H57" s="21"/>
      <c r="I57" s="21"/>
      <c r="J57" s="21"/>
      <c r="K57" s="21"/>
      <c r="L57" s="21"/>
      <c r="M57" s="21"/>
      <c r="N57" s="21"/>
      <c r="O57" s="22" t="str">
        <f t="shared" si="0"/>
        <v>/</v>
      </c>
      <c r="P57" s="21" t="e">
        <f>+VLOOKUP(O57,indices!C:G,3,0)</f>
        <v>#N/A</v>
      </c>
      <c r="Q57" s="26"/>
      <c r="R57" s="26"/>
      <c r="S57" s="26">
        <f t="shared" si="1"/>
        <v>0</v>
      </c>
      <c r="T57" s="21"/>
    </row>
    <row r="58" spans="1:20">
      <c r="A58" s="21"/>
      <c r="B58" s="21" t="e">
        <f>+VLOOKUP(A58,'liste écoles'!A:D,2,0)</f>
        <v>#N/A</v>
      </c>
      <c r="C58" s="21" t="e">
        <f>+VLOOKUP(A58,'liste écoles'!A:D,3,0)</f>
        <v>#N/A</v>
      </c>
      <c r="D58" s="21" t="e">
        <f>+VLOOKUP(A58,'liste écoles'!A:D,4,0)</f>
        <v>#N/A</v>
      </c>
      <c r="E58" s="21">
        <v>54</v>
      </c>
      <c r="F58" s="21"/>
      <c r="G58" s="21"/>
      <c r="H58" s="21"/>
      <c r="I58" s="21"/>
      <c r="J58" s="21"/>
      <c r="K58" s="21"/>
      <c r="L58" s="21"/>
      <c r="M58" s="21"/>
      <c r="N58" s="21"/>
      <c r="O58" s="22" t="str">
        <f t="shared" si="0"/>
        <v>/</v>
      </c>
      <c r="P58" s="21" t="e">
        <f>+VLOOKUP(O58,indices!C:G,3,0)</f>
        <v>#N/A</v>
      </c>
      <c r="Q58" s="26"/>
      <c r="R58" s="26"/>
      <c r="S58" s="26">
        <f t="shared" si="1"/>
        <v>0</v>
      </c>
      <c r="T58" s="21"/>
    </row>
    <row r="59" spans="1:20">
      <c r="A59" s="21"/>
      <c r="B59" s="21" t="e">
        <f>+VLOOKUP(A59,'liste écoles'!A:D,2,0)</f>
        <v>#N/A</v>
      </c>
      <c r="C59" s="21" t="e">
        <f>+VLOOKUP(A59,'liste écoles'!A:D,3,0)</f>
        <v>#N/A</v>
      </c>
      <c r="D59" s="21" t="e">
        <f>+VLOOKUP(A59,'liste écoles'!A:D,4,0)</f>
        <v>#N/A</v>
      </c>
      <c r="E59" s="21">
        <v>55</v>
      </c>
      <c r="F59" s="21"/>
      <c r="G59" s="21"/>
      <c r="H59" s="21"/>
      <c r="I59" s="21"/>
      <c r="J59" s="21"/>
      <c r="K59" s="21"/>
      <c r="L59" s="21"/>
      <c r="M59" s="21"/>
      <c r="N59" s="21"/>
      <c r="O59" s="22" t="str">
        <f t="shared" si="0"/>
        <v>/</v>
      </c>
      <c r="P59" s="21" t="e">
        <f>+VLOOKUP(O59,indices!C:G,3,0)</f>
        <v>#N/A</v>
      </c>
      <c r="Q59" s="26"/>
      <c r="R59" s="26"/>
      <c r="S59" s="26">
        <f t="shared" si="1"/>
        <v>0</v>
      </c>
      <c r="T59" s="21"/>
    </row>
    <row r="60" spans="1:20">
      <c r="A60" s="21"/>
      <c r="B60" s="21" t="e">
        <f>+VLOOKUP(A60,'liste écoles'!A:D,2,0)</f>
        <v>#N/A</v>
      </c>
      <c r="C60" s="21" t="e">
        <f>+VLOOKUP(A60,'liste écoles'!A:D,3,0)</f>
        <v>#N/A</v>
      </c>
      <c r="D60" s="21" t="e">
        <f>+VLOOKUP(A60,'liste écoles'!A:D,4,0)</f>
        <v>#N/A</v>
      </c>
      <c r="E60" s="21">
        <v>56</v>
      </c>
      <c r="F60" s="21"/>
      <c r="G60" s="21"/>
      <c r="H60" s="21"/>
      <c r="I60" s="21"/>
      <c r="J60" s="21"/>
      <c r="K60" s="21"/>
      <c r="L60" s="21"/>
      <c r="M60" s="21"/>
      <c r="N60" s="21"/>
      <c r="O60" s="22" t="str">
        <f t="shared" si="0"/>
        <v>/</v>
      </c>
      <c r="P60" s="21" t="e">
        <f>+VLOOKUP(O60,indices!C:G,3,0)</f>
        <v>#N/A</v>
      </c>
      <c r="Q60" s="26"/>
      <c r="R60" s="26"/>
      <c r="S60" s="26">
        <f t="shared" si="1"/>
        <v>0</v>
      </c>
      <c r="T60" s="21"/>
    </row>
    <row r="61" spans="1:20">
      <c r="A61" s="21"/>
      <c r="B61" s="21" t="e">
        <f>+VLOOKUP(A61,'liste écoles'!A:D,2,0)</f>
        <v>#N/A</v>
      </c>
      <c r="C61" s="21" t="e">
        <f>+VLOOKUP(A61,'liste écoles'!A:D,3,0)</f>
        <v>#N/A</v>
      </c>
      <c r="D61" s="21" t="e">
        <f>+VLOOKUP(A61,'liste écoles'!A:D,4,0)</f>
        <v>#N/A</v>
      </c>
      <c r="E61" s="21">
        <v>57</v>
      </c>
      <c r="F61" s="21"/>
      <c r="G61" s="21"/>
      <c r="H61" s="21"/>
      <c r="I61" s="21"/>
      <c r="J61" s="21"/>
      <c r="K61" s="21"/>
      <c r="L61" s="21"/>
      <c r="M61" s="21"/>
      <c r="N61" s="21"/>
      <c r="O61" s="22" t="str">
        <f t="shared" si="0"/>
        <v>/</v>
      </c>
      <c r="P61" s="21" t="e">
        <f>+VLOOKUP(O61,indices!C:G,3,0)</f>
        <v>#N/A</v>
      </c>
      <c r="Q61" s="26"/>
      <c r="R61" s="26"/>
      <c r="S61" s="26">
        <f t="shared" si="1"/>
        <v>0</v>
      </c>
      <c r="T61" s="21"/>
    </row>
    <row r="62" spans="1:20">
      <c r="A62" s="21"/>
      <c r="B62" s="21" t="e">
        <f>+VLOOKUP(A62,'liste écoles'!A:D,2,0)</f>
        <v>#N/A</v>
      </c>
      <c r="C62" s="21" t="e">
        <f>+VLOOKUP(A62,'liste écoles'!A:D,3,0)</f>
        <v>#N/A</v>
      </c>
      <c r="D62" s="21" t="e">
        <f>+VLOOKUP(A62,'liste écoles'!A:D,4,0)</f>
        <v>#N/A</v>
      </c>
      <c r="E62" s="21">
        <v>58</v>
      </c>
      <c r="F62" s="21"/>
      <c r="G62" s="21"/>
      <c r="H62" s="21"/>
      <c r="I62" s="21"/>
      <c r="J62" s="21"/>
      <c r="K62" s="21"/>
      <c r="L62" s="21"/>
      <c r="M62" s="21"/>
      <c r="N62" s="21"/>
      <c r="O62" s="22" t="str">
        <f t="shared" si="0"/>
        <v>/</v>
      </c>
      <c r="P62" s="21" t="e">
        <f>+VLOOKUP(O62,indices!C:G,3,0)</f>
        <v>#N/A</v>
      </c>
      <c r="Q62" s="26"/>
      <c r="R62" s="26"/>
      <c r="S62" s="26">
        <f t="shared" si="1"/>
        <v>0</v>
      </c>
      <c r="T62" s="21"/>
    </row>
    <row r="63" spans="1:20">
      <c r="A63" s="21"/>
      <c r="B63" s="21" t="e">
        <f>+VLOOKUP(A63,'liste écoles'!A:D,2,0)</f>
        <v>#N/A</v>
      </c>
      <c r="C63" s="21" t="e">
        <f>+VLOOKUP(A63,'liste écoles'!A:D,3,0)</f>
        <v>#N/A</v>
      </c>
      <c r="D63" s="21" t="e">
        <f>+VLOOKUP(A63,'liste écoles'!A:D,4,0)</f>
        <v>#N/A</v>
      </c>
      <c r="E63" s="21">
        <v>59</v>
      </c>
      <c r="F63" s="21"/>
      <c r="G63" s="21"/>
      <c r="H63" s="21"/>
      <c r="I63" s="21"/>
      <c r="J63" s="21"/>
      <c r="K63" s="21"/>
      <c r="L63" s="21"/>
      <c r="M63" s="21"/>
      <c r="N63" s="21"/>
      <c r="O63" s="22" t="str">
        <f t="shared" si="0"/>
        <v>/</v>
      </c>
      <c r="P63" s="21" t="e">
        <f>+VLOOKUP(O63,indices!C:G,3,0)</f>
        <v>#N/A</v>
      </c>
      <c r="Q63" s="26"/>
      <c r="R63" s="26"/>
      <c r="S63" s="26">
        <f t="shared" si="1"/>
        <v>0</v>
      </c>
      <c r="T63" s="21"/>
    </row>
    <row r="64" spans="1:20">
      <c r="A64" s="21"/>
      <c r="B64" s="21" t="e">
        <f>+VLOOKUP(A64,'liste écoles'!A:D,2,0)</f>
        <v>#N/A</v>
      </c>
      <c r="C64" s="21" t="e">
        <f>+VLOOKUP(A64,'liste écoles'!A:D,3,0)</f>
        <v>#N/A</v>
      </c>
      <c r="D64" s="21" t="e">
        <f>+VLOOKUP(A64,'liste écoles'!A:D,4,0)</f>
        <v>#N/A</v>
      </c>
      <c r="E64" s="21">
        <v>60</v>
      </c>
      <c r="F64" s="21"/>
      <c r="G64" s="21"/>
      <c r="H64" s="21"/>
      <c r="I64" s="21"/>
      <c r="J64" s="21"/>
      <c r="K64" s="21"/>
      <c r="L64" s="21"/>
      <c r="M64" s="21"/>
      <c r="N64" s="21"/>
      <c r="O64" s="22" t="str">
        <f t="shared" si="0"/>
        <v>/</v>
      </c>
      <c r="P64" s="21" t="e">
        <f>+VLOOKUP(O64,indices!C:G,3,0)</f>
        <v>#N/A</v>
      </c>
      <c r="Q64" s="26"/>
      <c r="R64" s="26"/>
      <c r="S64" s="26">
        <f t="shared" si="1"/>
        <v>0</v>
      </c>
      <c r="T64" s="21"/>
    </row>
    <row r="65" spans="1:20">
      <c r="A65" s="21"/>
      <c r="B65" s="21" t="e">
        <f>+VLOOKUP(A65,'liste écoles'!A:D,2,0)</f>
        <v>#N/A</v>
      </c>
      <c r="C65" s="21" t="e">
        <f>+VLOOKUP(A65,'liste écoles'!A:D,3,0)</f>
        <v>#N/A</v>
      </c>
      <c r="D65" s="21" t="e">
        <f>+VLOOKUP(A65,'liste écoles'!A:D,4,0)</f>
        <v>#N/A</v>
      </c>
      <c r="E65" s="21">
        <v>61</v>
      </c>
      <c r="F65" s="21"/>
      <c r="G65" s="21"/>
      <c r="H65" s="21"/>
      <c r="I65" s="21"/>
      <c r="J65" s="21"/>
      <c r="K65" s="21"/>
      <c r="L65" s="21"/>
      <c r="M65" s="21"/>
      <c r="N65" s="21"/>
      <c r="O65" s="22" t="str">
        <f t="shared" si="0"/>
        <v>/</v>
      </c>
      <c r="P65" s="21" t="e">
        <f>+VLOOKUP(O65,indices!C:G,3,0)</f>
        <v>#N/A</v>
      </c>
      <c r="Q65" s="26"/>
      <c r="R65" s="26"/>
      <c r="S65" s="26">
        <f t="shared" si="1"/>
        <v>0</v>
      </c>
      <c r="T65" s="21"/>
    </row>
    <row r="66" spans="1:20">
      <c r="A66" s="21"/>
      <c r="B66" s="21" t="e">
        <f>+VLOOKUP(A66,'liste écoles'!A:D,2,0)</f>
        <v>#N/A</v>
      </c>
      <c r="C66" s="21" t="e">
        <f>+VLOOKUP(A66,'liste écoles'!A:D,3,0)</f>
        <v>#N/A</v>
      </c>
      <c r="D66" s="21" t="e">
        <f>+VLOOKUP(A66,'liste écoles'!A:D,4,0)</f>
        <v>#N/A</v>
      </c>
      <c r="E66" s="21">
        <v>62</v>
      </c>
      <c r="F66" s="21"/>
      <c r="G66" s="21"/>
      <c r="H66" s="21"/>
      <c r="I66" s="21"/>
      <c r="J66" s="21"/>
      <c r="K66" s="21"/>
      <c r="L66" s="21"/>
      <c r="M66" s="21"/>
      <c r="N66" s="21"/>
      <c r="O66" s="22" t="str">
        <f t="shared" si="0"/>
        <v>/</v>
      </c>
      <c r="P66" s="21" t="e">
        <f>+VLOOKUP(O66,indices!C:G,3,0)</f>
        <v>#N/A</v>
      </c>
      <c r="Q66" s="26"/>
      <c r="R66" s="26"/>
      <c r="S66" s="26">
        <f t="shared" si="1"/>
        <v>0</v>
      </c>
      <c r="T66" s="21"/>
    </row>
    <row r="67" spans="1:20">
      <c r="A67" s="21"/>
      <c r="B67" s="21" t="e">
        <f>+VLOOKUP(A67,'liste écoles'!A:D,2,0)</f>
        <v>#N/A</v>
      </c>
      <c r="C67" s="21" t="e">
        <f>+VLOOKUP(A67,'liste écoles'!A:D,3,0)</f>
        <v>#N/A</v>
      </c>
      <c r="D67" s="21" t="e">
        <f>+VLOOKUP(A67,'liste écoles'!A:D,4,0)</f>
        <v>#N/A</v>
      </c>
      <c r="E67" s="21">
        <v>63</v>
      </c>
      <c r="F67" s="21"/>
      <c r="G67" s="21"/>
      <c r="H67" s="21"/>
      <c r="I67" s="21"/>
      <c r="J67" s="21"/>
      <c r="K67" s="21"/>
      <c r="L67" s="21"/>
      <c r="M67" s="21"/>
      <c r="N67" s="21"/>
      <c r="O67" s="22" t="str">
        <f t="shared" si="0"/>
        <v>/</v>
      </c>
      <c r="P67" s="21" t="e">
        <f>+VLOOKUP(O67,indices!C:G,3,0)</f>
        <v>#N/A</v>
      </c>
      <c r="Q67" s="26"/>
      <c r="R67" s="26"/>
      <c r="S67" s="26">
        <f t="shared" si="1"/>
        <v>0</v>
      </c>
      <c r="T67" s="21"/>
    </row>
    <row r="68" spans="1:20">
      <c r="A68" s="21"/>
      <c r="B68" s="21" t="e">
        <f>+VLOOKUP(A68,'liste écoles'!A:D,2,0)</f>
        <v>#N/A</v>
      </c>
      <c r="C68" s="21" t="e">
        <f>+VLOOKUP(A68,'liste écoles'!A:D,3,0)</f>
        <v>#N/A</v>
      </c>
      <c r="D68" s="21" t="e">
        <f>+VLOOKUP(A68,'liste écoles'!A:D,4,0)</f>
        <v>#N/A</v>
      </c>
      <c r="E68" s="21">
        <v>64</v>
      </c>
      <c r="F68" s="21"/>
      <c r="G68" s="21"/>
      <c r="H68" s="21"/>
      <c r="I68" s="21"/>
      <c r="J68" s="21"/>
      <c r="K68" s="21"/>
      <c r="L68" s="21"/>
      <c r="M68" s="21"/>
      <c r="N68" s="21"/>
      <c r="O68" s="22" t="str">
        <f t="shared" si="0"/>
        <v>/</v>
      </c>
      <c r="P68" s="21" t="e">
        <f>+VLOOKUP(O68,indices!C:G,3,0)</f>
        <v>#N/A</v>
      </c>
      <c r="Q68" s="26"/>
      <c r="R68" s="26"/>
      <c r="S68" s="26">
        <f t="shared" si="1"/>
        <v>0</v>
      </c>
      <c r="T68" s="21"/>
    </row>
    <row r="69" spans="1:20">
      <c r="A69" s="21"/>
      <c r="B69" s="21" t="e">
        <f>+VLOOKUP(A69,'liste écoles'!A:D,2,0)</f>
        <v>#N/A</v>
      </c>
      <c r="C69" s="21" t="e">
        <f>+VLOOKUP(A69,'liste écoles'!A:D,3,0)</f>
        <v>#N/A</v>
      </c>
      <c r="D69" s="21" t="e">
        <f>+VLOOKUP(A69,'liste écoles'!A:D,4,0)</f>
        <v>#N/A</v>
      </c>
      <c r="E69" s="21">
        <v>65</v>
      </c>
      <c r="F69" s="21"/>
      <c r="G69" s="21"/>
      <c r="H69" s="21"/>
      <c r="I69" s="21"/>
      <c r="J69" s="21"/>
      <c r="K69" s="21"/>
      <c r="L69" s="21"/>
      <c r="M69" s="21"/>
      <c r="N69" s="21"/>
      <c r="O69" s="22" t="str">
        <f t="shared" ref="O69:O132" si="2">+CONCATENATE(K69,"/",M69)</f>
        <v>/</v>
      </c>
      <c r="P69" s="21" t="e">
        <f>+VLOOKUP(O69,indices!C:G,3,0)</f>
        <v>#N/A</v>
      </c>
      <c r="Q69" s="26"/>
      <c r="R69" s="26"/>
      <c r="S69" s="26">
        <f t="shared" ref="S69:S132" si="3">+SUM(Q69:R69)</f>
        <v>0</v>
      </c>
      <c r="T69" s="21"/>
    </row>
    <row r="70" spans="1:20">
      <c r="A70" s="21"/>
      <c r="B70" s="21" t="e">
        <f>+VLOOKUP(A70,'liste écoles'!A:D,2,0)</f>
        <v>#N/A</v>
      </c>
      <c r="C70" s="21" t="e">
        <f>+VLOOKUP(A70,'liste écoles'!A:D,3,0)</f>
        <v>#N/A</v>
      </c>
      <c r="D70" s="21" t="e">
        <f>+VLOOKUP(A70,'liste écoles'!A:D,4,0)</f>
        <v>#N/A</v>
      </c>
      <c r="E70" s="21">
        <v>66</v>
      </c>
      <c r="F70" s="21"/>
      <c r="G70" s="21"/>
      <c r="H70" s="21"/>
      <c r="I70" s="21"/>
      <c r="J70" s="21"/>
      <c r="K70" s="21"/>
      <c r="L70" s="21"/>
      <c r="M70" s="21"/>
      <c r="N70" s="21"/>
      <c r="O70" s="22" t="str">
        <f t="shared" si="2"/>
        <v>/</v>
      </c>
      <c r="P70" s="21" t="e">
        <f>+VLOOKUP(O70,indices!C:G,3,0)</f>
        <v>#N/A</v>
      </c>
      <c r="Q70" s="26"/>
      <c r="R70" s="26"/>
      <c r="S70" s="26">
        <f t="shared" si="3"/>
        <v>0</v>
      </c>
      <c r="T70" s="21"/>
    </row>
    <row r="71" spans="1:20">
      <c r="A71" s="21"/>
      <c r="B71" s="21" t="e">
        <f>+VLOOKUP(A71,'liste écoles'!A:D,2,0)</f>
        <v>#N/A</v>
      </c>
      <c r="C71" s="21" t="e">
        <f>+VLOOKUP(A71,'liste écoles'!A:D,3,0)</f>
        <v>#N/A</v>
      </c>
      <c r="D71" s="21" t="e">
        <f>+VLOOKUP(A71,'liste écoles'!A:D,4,0)</f>
        <v>#N/A</v>
      </c>
      <c r="E71" s="21">
        <v>67</v>
      </c>
      <c r="F71" s="21"/>
      <c r="G71" s="21"/>
      <c r="H71" s="21"/>
      <c r="I71" s="21"/>
      <c r="J71" s="21"/>
      <c r="K71" s="21"/>
      <c r="L71" s="21"/>
      <c r="M71" s="21"/>
      <c r="N71" s="21"/>
      <c r="O71" s="22" t="str">
        <f t="shared" si="2"/>
        <v>/</v>
      </c>
      <c r="P71" s="21" t="e">
        <f>+VLOOKUP(O71,indices!C:G,3,0)</f>
        <v>#N/A</v>
      </c>
      <c r="Q71" s="26"/>
      <c r="R71" s="26"/>
      <c r="S71" s="26">
        <f t="shared" si="3"/>
        <v>0</v>
      </c>
      <c r="T71" s="21"/>
    </row>
    <row r="72" spans="1:20">
      <c r="A72" s="21"/>
      <c r="B72" s="21" t="e">
        <f>+VLOOKUP(A72,'liste écoles'!A:D,2,0)</f>
        <v>#N/A</v>
      </c>
      <c r="C72" s="21" t="e">
        <f>+VLOOKUP(A72,'liste écoles'!A:D,3,0)</f>
        <v>#N/A</v>
      </c>
      <c r="D72" s="21" t="e">
        <f>+VLOOKUP(A72,'liste écoles'!A:D,4,0)</f>
        <v>#N/A</v>
      </c>
      <c r="E72" s="21">
        <v>68</v>
      </c>
      <c r="F72" s="21"/>
      <c r="G72" s="21"/>
      <c r="H72" s="21"/>
      <c r="I72" s="21"/>
      <c r="J72" s="21"/>
      <c r="K72" s="21"/>
      <c r="L72" s="21"/>
      <c r="M72" s="21"/>
      <c r="N72" s="21"/>
      <c r="O72" s="22" t="str">
        <f t="shared" si="2"/>
        <v>/</v>
      </c>
      <c r="P72" s="21" t="e">
        <f>+VLOOKUP(O72,indices!C:G,3,0)</f>
        <v>#N/A</v>
      </c>
      <c r="Q72" s="26"/>
      <c r="R72" s="26"/>
      <c r="S72" s="26">
        <f t="shared" si="3"/>
        <v>0</v>
      </c>
      <c r="T72" s="21"/>
    </row>
    <row r="73" spans="1:20">
      <c r="A73" s="21"/>
      <c r="B73" s="21" t="e">
        <f>+VLOOKUP(A73,'liste écoles'!A:D,2,0)</f>
        <v>#N/A</v>
      </c>
      <c r="C73" s="21" t="e">
        <f>+VLOOKUP(A73,'liste écoles'!A:D,3,0)</f>
        <v>#N/A</v>
      </c>
      <c r="D73" s="21" t="e">
        <f>+VLOOKUP(A73,'liste écoles'!A:D,4,0)</f>
        <v>#N/A</v>
      </c>
      <c r="E73" s="21">
        <v>69</v>
      </c>
      <c r="F73" s="21"/>
      <c r="G73" s="21"/>
      <c r="H73" s="21"/>
      <c r="I73" s="21"/>
      <c r="J73" s="21"/>
      <c r="K73" s="21"/>
      <c r="L73" s="21"/>
      <c r="M73" s="21"/>
      <c r="N73" s="21"/>
      <c r="O73" s="22" t="str">
        <f t="shared" si="2"/>
        <v>/</v>
      </c>
      <c r="P73" s="21" t="e">
        <f>+VLOOKUP(O73,indices!C:G,3,0)</f>
        <v>#N/A</v>
      </c>
      <c r="Q73" s="26"/>
      <c r="R73" s="26"/>
      <c r="S73" s="26">
        <f t="shared" si="3"/>
        <v>0</v>
      </c>
      <c r="T73" s="21"/>
    </row>
    <row r="74" spans="1:20">
      <c r="A74" s="21"/>
      <c r="B74" s="21" t="e">
        <f>+VLOOKUP(A74,'liste écoles'!A:D,2,0)</f>
        <v>#N/A</v>
      </c>
      <c r="C74" s="21" t="e">
        <f>+VLOOKUP(A74,'liste écoles'!A:D,3,0)</f>
        <v>#N/A</v>
      </c>
      <c r="D74" s="21" t="e">
        <f>+VLOOKUP(A74,'liste écoles'!A:D,4,0)</f>
        <v>#N/A</v>
      </c>
      <c r="E74" s="21">
        <v>70</v>
      </c>
      <c r="F74" s="21"/>
      <c r="G74" s="21"/>
      <c r="H74" s="21"/>
      <c r="I74" s="21"/>
      <c r="J74" s="21"/>
      <c r="K74" s="21"/>
      <c r="L74" s="21"/>
      <c r="M74" s="21"/>
      <c r="N74" s="21"/>
      <c r="O74" s="22" t="str">
        <f t="shared" si="2"/>
        <v>/</v>
      </c>
      <c r="P74" s="21" t="e">
        <f>+VLOOKUP(O74,indices!C:G,3,0)</f>
        <v>#N/A</v>
      </c>
      <c r="Q74" s="26"/>
      <c r="R74" s="26"/>
      <c r="S74" s="26">
        <f t="shared" si="3"/>
        <v>0</v>
      </c>
      <c r="T74" s="21"/>
    </row>
    <row r="75" spans="1:20">
      <c r="A75" s="21"/>
      <c r="B75" s="21" t="e">
        <f>+VLOOKUP(A75,'liste écoles'!A:D,2,0)</f>
        <v>#N/A</v>
      </c>
      <c r="C75" s="21" t="e">
        <f>+VLOOKUP(A75,'liste écoles'!A:D,3,0)</f>
        <v>#N/A</v>
      </c>
      <c r="D75" s="21" t="e">
        <f>+VLOOKUP(A75,'liste écoles'!A:D,4,0)</f>
        <v>#N/A</v>
      </c>
      <c r="E75" s="21">
        <v>71</v>
      </c>
      <c r="F75" s="21"/>
      <c r="G75" s="21"/>
      <c r="H75" s="21"/>
      <c r="I75" s="21"/>
      <c r="J75" s="21"/>
      <c r="K75" s="21"/>
      <c r="L75" s="21"/>
      <c r="M75" s="21"/>
      <c r="N75" s="21"/>
      <c r="O75" s="22" t="str">
        <f t="shared" si="2"/>
        <v>/</v>
      </c>
      <c r="P75" s="21" t="e">
        <f>+VLOOKUP(O75,indices!C:G,3,0)</f>
        <v>#N/A</v>
      </c>
      <c r="Q75" s="26"/>
      <c r="R75" s="26"/>
      <c r="S75" s="26">
        <f t="shared" si="3"/>
        <v>0</v>
      </c>
      <c r="T75" s="21"/>
    </row>
    <row r="76" spans="1:20">
      <c r="A76" s="21"/>
      <c r="B76" s="21" t="e">
        <f>+VLOOKUP(A76,'liste écoles'!A:D,2,0)</f>
        <v>#N/A</v>
      </c>
      <c r="C76" s="21" t="e">
        <f>+VLOOKUP(A76,'liste écoles'!A:D,3,0)</f>
        <v>#N/A</v>
      </c>
      <c r="D76" s="21" t="e">
        <f>+VLOOKUP(A76,'liste écoles'!A:D,4,0)</f>
        <v>#N/A</v>
      </c>
      <c r="E76" s="21">
        <v>72</v>
      </c>
      <c r="F76" s="21"/>
      <c r="G76" s="21"/>
      <c r="H76" s="21"/>
      <c r="I76" s="21"/>
      <c r="J76" s="21"/>
      <c r="K76" s="21"/>
      <c r="L76" s="21"/>
      <c r="M76" s="21"/>
      <c r="N76" s="21"/>
      <c r="O76" s="22" t="str">
        <f t="shared" si="2"/>
        <v>/</v>
      </c>
      <c r="P76" s="21" t="e">
        <f>+VLOOKUP(O76,indices!C:G,3,0)</f>
        <v>#N/A</v>
      </c>
      <c r="Q76" s="26"/>
      <c r="R76" s="26"/>
      <c r="S76" s="26">
        <f t="shared" si="3"/>
        <v>0</v>
      </c>
      <c r="T76" s="21"/>
    </row>
    <row r="77" spans="1:20">
      <c r="A77" s="21"/>
      <c r="B77" s="21" t="e">
        <f>+VLOOKUP(A77,'liste écoles'!A:D,2,0)</f>
        <v>#N/A</v>
      </c>
      <c r="C77" s="21" t="e">
        <f>+VLOOKUP(A77,'liste écoles'!A:D,3,0)</f>
        <v>#N/A</v>
      </c>
      <c r="D77" s="21" t="e">
        <f>+VLOOKUP(A77,'liste écoles'!A:D,4,0)</f>
        <v>#N/A</v>
      </c>
      <c r="E77" s="21">
        <v>73</v>
      </c>
      <c r="F77" s="21"/>
      <c r="G77" s="21"/>
      <c r="H77" s="21"/>
      <c r="I77" s="21"/>
      <c r="J77" s="21"/>
      <c r="K77" s="21"/>
      <c r="L77" s="21"/>
      <c r="M77" s="21"/>
      <c r="N77" s="21"/>
      <c r="O77" s="22" t="str">
        <f t="shared" si="2"/>
        <v>/</v>
      </c>
      <c r="P77" s="21" t="e">
        <f>+VLOOKUP(O77,indices!C:G,3,0)</f>
        <v>#N/A</v>
      </c>
      <c r="Q77" s="26"/>
      <c r="R77" s="26"/>
      <c r="S77" s="26">
        <f t="shared" si="3"/>
        <v>0</v>
      </c>
      <c r="T77" s="21"/>
    </row>
    <row r="78" spans="1:20">
      <c r="A78" s="21"/>
      <c r="B78" s="21" t="e">
        <f>+VLOOKUP(A78,'liste écoles'!A:D,2,0)</f>
        <v>#N/A</v>
      </c>
      <c r="C78" s="21" t="e">
        <f>+VLOOKUP(A78,'liste écoles'!A:D,3,0)</f>
        <v>#N/A</v>
      </c>
      <c r="D78" s="21" t="e">
        <f>+VLOOKUP(A78,'liste écoles'!A:D,4,0)</f>
        <v>#N/A</v>
      </c>
      <c r="E78" s="21">
        <v>74</v>
      </c>
      <c r="F78" s="21"/>
      <c r="G78" s="21"/>
      <c r="H78" s="21"/>
      <c r="I78" s="21"/>
      <c r="J78" s="21"/>
      <c r="K78" s="21"/>
      <c r="L78" s="21"/>
      <c r="M78" s="21"/>
      <c r="N78" s="21"/>
      <c r="O78" s="22" t="str">
        <f t="shared" si="2"/>
        <v>/</v>
      </c>
      <c r="P78" s="21" t="e">
        <f>+VLOOKUP(O78,indices!C:G,3,0)</f>
        <v>#N/A</v>
      </c>
      <c r="Q78" s="26"/>
      <c r="R78" s="26"/>
      <c r="S78" s="26">
        <f t="shared" si="3"/>
        <v>0</v>
      </c>
      <c r="T78" s="21"/>
    </row>
    <row r="79" spans="1:20">
      <c r="A79" s="21"/>
      <c r="B79" s="21" t="e">
        <f>+VLOOKUP(A79,'liste écoles'!A:D,2,0)</f>
        <v>#N/A</v>
      </c>
      <c r="C79" s="21" t="e">
        <f>+VLOOKUP(A79,'liste écoles'!A:D,3,0)</f>
        <v>#N/A</v>
      </c>
      <c r="D79" s="21" t="e">
        <f>+VLOOKUP(A79,'liste écoles'!A:D,4,0)</f>
        <v>#N/A</v>
      </c>
      <c r="E79" s="21">
        <v>75</v>
      </c>
      <c r="F79" s="21"/>
      <c r="G79" s="21"/>
      <c r="H79" s="21"/>
      <c r="I79" s="21"/>
      <c r="J79" s="21"/>
      <c r="K79" s="21"/>
      <c r="L79" s="21"/>
      <c r="M79" s="21"/>
      <c r="N79" s="21"/>
      <c r="O79" s="22" t="str">
        <f t="shared" si="2"/>
        <v>/</v>
      </c>
      <c r="P79" s="21" t="e">
        <f>+VLOOKUP(O79,indices!C:G,3,0)</f>
        <v>#N/A</v>
      </c>
      <c r="Q79" s="26"/>
      <c r="R79" s="26"/>
      <c r="S79" s="26">
        <f t="shared" si="3"/>
        <v>0</v>
      </c>
      <c r="T79" s="21"/>
    </row>
    <row r="80" spans="1:20">
      <c r="A80" s="21"/>
      <c r="B80" s="21" t="e">
        <f>+VLOOKUP(A80,'liste écoles'!A:D,2,0)</f>
        <v>#N/A</v>
      </c>
      <c r="C80" s="21" t="e">
        <f>+VLOOKUP(A80,'liste écoles'!A:D,3,0)</f>
        <v>#N/A</v>
      </c>
      <c r="D80" s="21" t="e">
        <f>+VLOOKUP(A80,'liste écoles'!A:D,4,0)</f>
        <v>#N/A</v>
      </c>
      <c r="E80" s="21">
        <v>76</v>
      </c>
      <c r="F80" s="21"/>
      <c r="G80" s="21"/>
      <c r="H80" s="21"/>
      <c r="I80" s="21"/>
      <c r="J80" s="21"/>
      <c r="K80" s="21"/>
      <c r="L80" s="21"/>
      <c r="M80" s="21"/>
      <c r="N80" s="21"/>
      <c r="O80" s="22" t="str">
        <f t="shared" si="2"/>
        <v>/</v>
      </c>
      <c r="P80" s="21" t="e">
        <f>+VLOOKUP(O80,indices!C:G,3,0)</f>
        <v>#N/A</v>
      </c>
      <c r="Q80" s="26"/>
      <c r="R80" s="26"/>
      <c r="S80" s="26">
        <f t="shared" si="3"/>
        <v>0</v>
      </c>
      <c r="T80" s="21"/>
    </row>
    <row r="81" spans="1:20">
      <c r="A81" s="21"/>
      <c r="B81" s="21" t="e">
        <f>+VLOOKUP(A81,'liste écoles'!A:D,2,0)</f>
        <v>#N/A</v>
      </c>
      <c r="C81" s="21" t="e">
        <f>+VLOOKUP(A81,'liste écoles'!A:D,3,0)</f>
        <v>#N/A</v>
      </c>
      <c r="D81" s="21" t="e">
        <f>+VLOOKUP(A81,'liste écoles'!A:D,4,0)</f>
        <v>#N/A</v>
      </c>
      <c r="E81" s="21">
        <v>77</v>
      </c>
      <c r="F81" s="21"/>
      <c r="G81" s="21"/>
      <c r="H81" s="21"/>
      <c r="I81" s="21"/>
      <c r="J81" s="21"/>
      <c r="K81" s="21"/>
      <c r="L81" s="21"/>
      <c r="M81" s="21"/>
      <c r="N81" s="21"/>
      <c r="O81" s="22" t="str">
        <f t="shared" si="2"/>
        <v>/</v>
      </c>
      <c r="P81" s="21" t="e">
        <f>+VLOOKUP(O81,indices!C:G,3,0)</f>
        <v>#N/A</v>
      </c>
      <c r="Q81" s="26"/>
      <c r="R81" s="26"/>
      <c r="S81" s="26">
        <f t="shared" si="3"/>
        <v>0</v>
      </c>
      <c r="T81" s="21"/>
    </row>
    <row r="82" spans="1:20">
      <c r="A82" s="21"/>
      <c r="B82" s="21" t="e">
        <f>+VLOOKUP(A82,'liste écoles'!A:D,2,0)</f>
        <v>#N/A</v>
      </c>
      <c r="C82" s="21" t="e">
        <f>+VLOOKUP(A82,'liste écoles'!A:D,3,0)</f>
        <v>#N/A</v>
      </c>
      <c r="D82" s="21" t="e">
        <f>+VLOOKUP(A82,'liste écoles'!A:D,4,0)</f>
        <v>#N/A</v>
      </c>
      <c r="E82" s="21">
        <v>78</v>
      </c>
      <c r="F82" s="21"/>
      <c r="G82" s="21"/>
      <c r="H82" s="21"/>
      <c r="I82" s="21"/>
      <c r="J82" s="21"/>
      <c r="K82" s="21"/>
      <c r="L82" s="21"/>
      <c r="M82" s="21"/>
      <c r="N82" s="21"/>
      <c r="O82" s="22" t="str">
        <f t="shared" si="2"/>
        <v>/</v>
      </c>
      <c r="P82" s="21" t="e">
        <f>+VLOOKUP(O82,indices!C:G,3,0)</f>
        <v>#N/A</v>
      </c>
      <c r="Q82" s="26"/>
      <c r="R82" s="26"/>
      <c r="S82" s="26">
        <f t="shared" si="3"/>
        <v>0</v>
      </c>
      <c r="T82" s="21"/>
    </row>
    <row r="83" spans="1:20">
      <c r="A83" s="21"/>
      <c r="B83" s="21" t="e">
        <f>+VLOOKUP(A83,'liste écoles'!A:D,2,0)</f>
        <v>#N/A</v>
      </c>
      <c r="C83" s="21" t="e">
        <f>+VLOOKUP(A83,'liste écoles'!A:D,3,0)</f>
        <v>#N/A</v>
      </c>
      <c r="D83" s="21" t="e">
        <f>+VLOOKUP(A83,'liste écoles'!A:D,4,0)</f>
        <v>#N/A</v>
      </c>
      <c r="E83" s="21">
        <v>79</v>
      </c>
      <c r="F83" s="21"/>
      <c r="G83" s="21"/>
      <c r="H83" s="21"/>
      <c r="I83" s="21"/>
      <c r="J83" s="21"/>
      <c r="K83" s="21"/>
      <c r="L83" s="21"/>
      <c r="M83" s="21"/>
      <c r="N83" s="21"/>
      <c r="O83" s="22" t="str">
        <f t="shared" si="2"/>
        <v>/</v>
      </c>
      <c r="P83" s="21" t="e">
        <f>+VLOOKUP(O83,indices!C:G,3,0)</f>
        <v>#N/A</v>
      </c>
      <c r="Q83" s="26"/>
      <c r="R83" s="26"/>
      <c r="S83" s="26">
        <f t="shared" si="3"/>
        <v>0</v>
      </c>
      <c r="T83" s="21"/>
    </row>
    <row r="84" spans="1:20">
      <c r="A84" s="21"/>
      <c r="B84" s="21" t="e">
        <f>+VLOOKUP(A84,'liste écoles'!A:D,2,0)</f>
        <v>#N/A</v>
      </c>
      <c r="C84" s="21" t="e">
        <f>+VLOOKUP(A84,'liste écoles'!A:D,3,0)</f>
        <v>#N/A</v>
      </c>
      <c r="D84" s="21" t="e">
        <f>+VLOOKUP(A84,'liste écoles'!A:D,4,0)</f>
        <v>#N/A</v>
      </c>
      <c r="E84" s="21">
        <v>80</v>
      </c>
      <c r="F84" s="21"/>
      <c r="G84" s="21"/>
      <c r="H84" s="21"/>
      <c r="I84" s="21"/>
      <c r="J84" s="21"/>
      <c r="K84" s="21"/>
      <c r="L84" s="21"/>
      <c r="M84" s="21"/>
      <c r="N84" s="21"/>
      <c r="O84" s="22" t="str">
        <f t="shared" si="2"/>
        <v>/</v>
      </c>
      <c r="P84" s="21" t="e">
        <f>+VLOOKUP(O84,indices!C:G,3,0)</f>
        <v>#N/A</v>
      </c>
      <c r="Q84" s="26"/>
      <c r="R84" s="26"/>
      <c r="S84" s="26">
        <f t="shared" si="3"/>
        <v>0</v>
      </c>
      <c r="T84" s="21"/>
    </row>
    <row r="85" spans="1:20">
      <c r="A85" s="21"/>
      <c r="B85" s="21" t="e">
        <f>+VLOOKUP(A85,'liste écoles'!A:D,2,0)</f>
        <v>#N/A</v>
      </c>
      <c r="C85" s="21" t="e">
        <f>+VLOOKUP(A85,'liste écoles'!A:D,3,0)</f>
        <v>#N/A</v>
      </c>
      <c r="D85" s="21" t="e">
        <f>+VLOOKUP(A85,'liste écoles'!A:D,4,0)</f>
        <v>#N/A</v>
      </c>
      <c r="E85" s="21">
        <v>81</v>
      </c>
      <c r="F85" s="21"/>
      <c r="G85" s="21"/>
      <c r="H85" s="21"/>
      <c r="I85" s="21"/>
      <c r="J85" s="21"/>
      <c r="K85" s="21"/>
      <c r="L85" s="21"/>
      <c r="M85" s="21"/>
      <c r="N85" s="21"/>
      <c r="O85" s="22" t="str">
        <f t="shared" si="2"/>
        <v>/</v>
      </c>
      <c r="P85" s="21" t="e">
        <f>+VLOOKUP(O85,indices!C:G,3,0)</f>
        <v>#N/A</v>
      </c>
      <c r="Q85" s="26"/>
      <c r="R85" s="26"/>
      <c r="S85" s="26">
        <f t="shared" si="3"/>
        <v>0</v>
      </c>
      <c r="T85" s="21"/>
    </row>
    <row r="86" spans="1:20">
      <c r="A86" s="21"/>
      <c r="B86" s="21" t="e">
        <f>+VLOOKUP(A86,'liste écoles'!A:D,2,0)</f>
        <v>#N/A</v>
      </c>
      <c r="C86" s="21" t="e">
        <f>+VLOOKUP(A86,'liste écoles'!A:D,3,0)</f>
        <v>#N/A</v>
      </c>
      <c r="D86" s="21" t="e">
        <f>+VLOOKUP(A86,'liste écoles'!A:D,4,0)</f>
        <v>#N/A</v>
      </c>
      <c r="E86" s="21">
        <v>82</v>
      </c>
      <c r="F86" s="21"/>
      <c r="G86" s="21"/>
      <c r="H86" s="21"/>
      <c r="I86" s="21"/>
      <c r="J86" s="21"/>
      <c r="K86" s="21"/>
      <c r="L86" s="21"/>
      <c r="M86" s="21"/>
      <c r="N86" s="21"/>
      <c r="O86" s="22" t="str">
        <f t="shared" si="2"/>
        <v>/</v>
      </c>
      <c r="P86" s="21" t="e">
        <f>+VLOOKUP(O86,indices!C:G,3,0)</f>
        <v>#N/A</v>
      </c>
      <c r="Q86" s="26"/>
      <c r="R86" s="26"/>
      <c r="S86" s="26">
        <f t="shared" si="3"/>
        <v>0</v>
      </c>
      <c r="T86" s="21"/>
    </row>
    <row r="87" spans="1:20">
      <c r="A87" s="21"/>
      <c r="B87" s="21" t="e">
        <f>+VLOOKUP(A87,'liste écoles'!A:D,2,0)</f>
        <v>#N/A</v>
      </c>
      <c r="C87" s="21" t="e">
        <f>+VLOOKUP(A87,'liste écoles'!A:D,3,0)</f>
        <v>#N/A</v>
      </c>
      <c r="D87" s="21" t="e">
        <f>+VLOOKUP(A87,'liste écoles'!A:D,4,0)</f>
        <v>#N/A</v>
      </c>
      <c r="E87" s="21">
        <v>83</v>
      </c>
      <c r="F87" s="21"/>
      <c r="G87" s="21"/>
      <c r="H87" s="21"/>
      <c r="I87" s="21"/>
      <c r="J87" s="21"/>
      <c r="K87" s="21"/>
      <c r="L87" s="21"/>
      <c r="M87" s="21"/>
      <c r="N87" s="21"/>
      <c r="O87" s="22" t="str">
        <f t="shared" si="2"/>
        <v>/</v>
      </c>
      <c r="P87" s="21" t="e">
        <f>+VLOOKUP(O87,indices!C:G,3,0)</f>
        <v>#N/A</v>
      </c>
      <c r="Q87" s="26"/>
      <c r="R87" s="26"/>
      <c r="S87" s="26">
        <f t="shared" si="3"/>
        <v>0</v>
      </c>
      <c r="T87" s="21"/>
    </row>
    <row r="88" spans="1:20">
      <c r="A88" s="21"/>
      <c r="B88" s="21" t="e">
        <f>+VLOOKUP(A88,'liste écoles'!A:D,2,0)</f>
        <v>#N/A</v>
      </c>
      <c r="C88" s="21" t="e">
        <f>+VLOOKUP(A88,'liste écoles'!A:D,3,0)</f>
        <v>#N/A</v>
      </c>
      <c r="D88" s="21" t="e">
        <f>+VLOOKUP(A88,'liste écoles'!A:D,4,0)</f>
        <v>#N/A</v>
      </c>
      <c r="E88" s="21">
        <v>84</v>
      </c>
      <c r="F88" s="21"/>
      <c r="G88" s="21"/>
      <c r="H88" s="21"/>
      <c r="I88" s="21"/>
      <c r="J88" s="21"/>
      <c r="K88" s="21"/>
      <c r="L88" s="21"/>
      <c r="M88" s="21"/>
      <c r="N88" s="21"/>
      <c r="O88" s="22" t="str">
        <f t="shared" si="2"/>
        <v>/</v>
      </c>
      <c r="P88" s="21" t="e">
        <f>+VLOOKUP(O88,indices!C:G,3,0)</f>
        <v>#N/A</v>
      </c>
      <c r="Q88" s="26"/>
      <c r="R88" s="26"/>
      <c r="S88" s="26">
        <f t="shared" si="3"/>
        <v>0</v>
      </c>
      <c r="T88" s="21"/>
    </row>
    <row r="89" spans="1:20">
      <c r="A89" s="21"/>
      <c r="B89" s="21" t="e">
        <f>+VLOOKUP(A89,'liste écoles'!A:D,2,0)</f>
        <v>#N/A</v>
      </c>
      <c r="C89" s="21" t="e">
        <f>+VLOOKUP(A89,'liste écoles'!A:D,3,0)</f>
        <v>#N/A</v>
      </c>
      <c r="D89" s="21" t="e">
        <f>+VLOOKUP(A89,'liste écoles'!A:D,4,0)</f>
        <v>#N/A</v>
      </c>
      <c r="E89" s="21">
        <v>85</v>
      </c>
      <c r="F89" s="21"/>
      <c r="G89" s="21"/>
      <c r="H89" s="21"/>
      <c r="I89" s="21"/>
      <c r="J89" s="21"/>
      <c r="K89" s="21"/>
      <c r="L89" s="21"/>
      <c r="M89" s="21"/>
      <c r="N89" s="21"/>
      <c r="O89" s="22" t="str">
        <f t="shared" si="2"/>
        <v>/</v>
      </c>
      <c r="P89" s="21" t="e">
        <f>+VLOOKUP(O89,indices!C:G,3,0)</f>
        <v>#N/A</v>
      </c>
      <c r="Q89" s="26"/>
      <c r="R89" s="26"/>
      <c r="S89" s="26">
        <f t="shared" si="3"/>
        <v>0</v>
      </c>
      <c r="T89" s="21"/>
    </row>
    <row r="90" spans="1:20">
      <c r="A90" s="21"/>
      <c r="B90" s="21" t="e">
        <f>+VLOOKUP(A90,'liste écoles'!A:D,2,0)</f>
        <v>#N/A</v>
      </c>
      <c r="C90" s="21" t="e">
        <f>+VLOOKUP(A90,'liste écoles'!A:D,3,0)</f>
        <v>#N/A</v>
      </c>
      <c r="D90" s="21" t="e">
        <f>+VLOOKUP(A90,'liste écoles'!A:D,4,0)</f>
        <v>#N/A</v>
      </c>
      <c r="E90" s="21">
        <v>86</v>
      </c>
      <c r="F90" s="21"/>
      <c r="G90" s="21"/>
      <c r="H90" s="21"/>
      <c r="I90" s="21"/>
      <c r="J90" s="21"/>
      <c r="K90" s="21"/>
      <c r="L90" s="21"/>
      <c r="M90" s="21"/>
      <c r="N90" s="21"/>
      <c r="O90" s="22" t="str">
        <f t="shared" si="2"/>
        <v>/</v>
      </c>
      <c r="P90" s="21" t="e">
        <f>+VLOOKUP(O90,indices!C:G,3,0)</f>
        <v>#N/A</v>
      </c>
      <c r="Q90" s="26"/>
      <c r="R90" s="26"/>
      <c r="S90" s="26">
        <f t="shared" si="3"/>
        <v>0</v>
      </c>
      <c r="T90" s="21"/>
    </row>
    <row r="91" spans="1:20">
      <c r="A91" s="21"/>
      <c r="B91" s="21" t="e">
        <f>+VLOOKUP(A91,'liste écoles'!A:D,2,0)</f>
        <v>#N/A</v>
      </c>
      <c r="C91" s="21" t="e">
        <f>+VLOOKUP(A91,'liste écoles'!A:D,3,0)</f>
        <v>#N/A</v>
      </c>
      <c r="D91" s="21" t="e">
        <f>+VLOOKUP(A91,'liste écoles'!A:D,4,0)</f>
        <v>#N/A</v>
      </c>
      <c r="E91" s="21">
        <v>87</v>
      </c>
      <c r="F91" s="21"/>
      <c r="G91" s="21"/>
      <c r="H91" s="21"/>
      <c r="I91" s="21"/>
      <c r="J91" s="21"/>
      <c r="K91" s="21"/>
      <c r="L91" s="21"/>
      <c r="M91" s="21"/>
      <c r="N91" s="21"/>
      <c r="O91" s="22" t="str">
        <f t="shared" si="2"/>
        <v>/</v>
      </c>
      <c r="P91" s="21" t="e">
        <f>+VLOOKUP(O91,indices!C:G,3,0)</f>
        <v>#N/A</v>
      </c>
      <c r="Q91" s="26"/>
      <c r="R91" s="26"/>
      <c r="S91" s="26">
        <f t="shared" si="3"/>
        <v>0</v>
      </c>
      <c r="T91" s="21"/>
    </row>
    <row r="92" spans="1:20">
      <c r="A92" s="21"/>
      <c r="B92" s="21" t="e">
        <f>+VLOOKUP(A92,'liste écoles'!A:D,2,0)</f>
        <v>#N/A</v>
      </c>
      <c r="C92" s="21" t="e">
        <f>+VLOOKUP(A92,'liste écoles'!A:D,3,0)</f>
        <v>#N/A</v>
      </c>
      <c r="D92" s="21" t="e">
        <f>+VLOOKUP(A92,'liste écoles'!A:D,4,0)</f>
        <v>#N/A</v>
      </c>
      <c r="E92" s="21">
        <v>88</v>
      </c>
      <c r="F92" s="21"/>
      <c r="G92" s="21"/>
      <c r="H92" s="21"/>
      <c r="I92" s="21"/>
      <c r="J92" s="21"/>
      <c r="K92" s="21"/>
      <c r="L92" s="21"/>
      <c r="M92" s="21"/>
      <c r="N92" s="21"/>
      <c r="O92" s="22" t="str">
        <f t="shared" si="2"/>
        <v>/</v>
      </c>
      <c r="P92" s="21" t="e">
        <f>+VLOOKUP(O92,indices!C:G,3,0)</f>
        <v>#N/A</v>
      </c>
      <c r="Q92" s="26"/>
      <c r="R92" s="26"/>
      <c r="S92" s="26">
        <f t="shared" si="3"/>
        <v>0</v>
      </c>
      <c r="T92" s="21"/>
    </row>
    <row r="93" spans="1:20">
      <c r="A93" s="21"/>
      <c r="B93" s="21" t="e">
        <f>+VLOOKUP(A93,'liste écoles'!A:D,2,0)</f>
        <v>#N/A</v>
      </c>
      <c r="C93" s="21" t="e">
        <f>+VLOOKUP(A93,'liste écoles'!A:D,3,0)</f>
        <v>#N/A</v>
      </c>
      <c r="D93" s="21" t="e">
        <f>+VLOOKUP(A93,'liste écoles'!A:D,4,0)</f>
        <v>#N/A</v>
      </c>
      <c r="E93" s="21">
        <v>89</v>
      </c>
      <c r="F93" s="21"/>
      <c r="G93" s="21"/>
      <c r="H93" s="21"/>
      <c r="I93" s="21"/>
      <c r="J93" s="21"/>
      <c r="K93" s="21"/>
      <c r="L93" s="21"/>
      <c r="M93" s="21"/>
      <c r="N93" s="21"/>
      <c r="O93" s="22" t="str">
        <f t="shared" si="2"/>
        <v>/</v>
      </c>
      <c r="P93" s="21" t="e">
        <f>+VLOOKUP(O93,indices!C:G,3,0)</f>
        <v>#N/A</v>
      </c>
      <c r="Q93" s="26"/>
      <c r="R93" s="26"/>
      <c r="S93" s="26">
        <f t="shared" si="3"/>
        <v>0</v>
      </c>
      <c r="T93" s="21"/>
    </row>
    <row r="94" spans="1:20">
      <c r="A94" s="21"/>
      <c r="B94" s="21" t="e">
        <f>+VLOOKUP(A94,'liste écoles'!A:D,2,0)</f>
        <v>#N/A</v>
      </c>
      <c r="C94" s="21" t="e">
        <f>+VLOOKUP(A94,'liste écoles'!A:D,3,0)</f>
        <v>#N/A</v>
      </c>
      <c r="D94" s="21" t="e">
        <f>+VLOOKUP(A94,'liste écoles'!A:D,4,0)</f>
        <v>#N/A</v>
      </c>
      <c r="E94" s="21">
        <v>90</v>
      </c>
      <c r="F94" s="21"/>
      <c r="G94" s="21"/>
      <c r="H94" s="21"/>
      <c r="I94" s="21"/>
      <c r="J94" s="21"/>
      <c r="K94" s="21"/>
      <c r="L94" s="21"/>
      <c r="M94" s="21"/>
      <c r="N94" s="21"/>
      <c r="O94" s="22" t="str">
        <f t="shared" si="2"/>
        <v>/</v>
      </c>
      <c r="P94" s="21" t="e">
        <f>+VLOOKUP(O94,indices!C:G,3,0)</f>
        <v>#N/A</v>
      </c>
      <c r="Q94" s="26"/>
      <c r="R94" s="26"/>
      <c r="S94" s="26">
        <f t="shared" si="3"/>
        <v>0</v>
      </c>
      <c r="T94" s="21"/>
    </row>
    <row r="95" spans="1:20">
      <c r="A95" s="21"/>
      <c r="B95" s="21" t="e">
        <f>+VLOOKUP(A95,'liste écoles'!A:D,2,0)</f>
        <v>#N/A</v>
      </c>
      <c r="C95" s="21" t="e">
        <f>+VLOOKUP(A95,'liste écoles'!A:D,3,0)</f>
        <v>#N/A</v>
      </c>
      <c r="D95" s="21" t="e">
        <f>+VLOOKUP(A95,'liste écoles'!A:D,4,0)</f>
        <v>#N/A</v>
      </c>
      <c r="E95" s="21">
        <v>91</v>
      </c>
      <c r="F95" s="21"/>
      <c r="G95" s="21"/>
      <c r="H95" s="21"/>
      <c r="I95" s="21"/>
      <c r="J95" s="21"/>
      <c r="K95" s="21"/>
      <c r="L95" s="21"/>
      <c r="M95" s="21"/>
      <c r="N95" s="21"/>
      <c r="O95" s="22" t="str">
        <f t="shared" si="2"/>
        <v>/</v>
      </c>
      <c r="P95" s="21" t="e">
        <f>+VLOOKUP(O95,indices!C:G,3,0)</f>
        <v>#N/A</v>
      </c>
      <c r="Q95" s="26"/>
      <c r="R95" s="26"/>
      <c r="S95" s="26">
        <f t="shared" si="3"/>
        <v>0</v>
      </c>
      <c r="T95" s="21"/>
    </row>
    <row r="96" spans="1:20">
      <c r="A96" s="21"/>
      <c r="B96" s="21" t="e">
        <f>+VLOOKUP(A96,'liste écoles'!A:D,2,0)</f>
        <v>#N/A</v>
      </c>
      <c r="C96" s="21" t="e">
        <f>+VLOOKUP(A96,'liste écoles'!A:D,3,0)</f>
        <v>#N/A</v>
      </c>
      <c r="D96" s="21" t="e">
        <f>+VLOOKUP(A96,'liste écoles'!A:D,4,0)</f>
        <v>#N/A</v>
      </c>
      <c r="E96" s="21">
        <v>92</v>
      </c>
      <c r="F96" s="21"/>
      <c r="G96" s="21"/>
      <c r="H96" s="21"/>
      <c r="I96" s="21"/>
      <c r="J96" s="21"/>
      <c r="K96" s="21"/>
      <c r="L96" s="21"/>
      <c r="M96" s="21"/>
      <c r="N96" s="21"/>
      <c r="O96" s="22" t="str">
        <f t="shared" si="2"/>
        <v>/</v>
      </c>
      <c r="P96" s="21" t="e">
        <f>+VLOOKUP(O96,indices!C:G,3,0)</f>
        <v>#N/A</v>
      </c>
      <c r="Q96" s="26"/>
      <c r="R96" s="26"/>
      <c r="S96" s="26">
        <f t="shared" si="3"/>
        <v>0</v>
      </c>
      <c r="T96" s="21"/>
    </row>
    <row r="97" spans="1:20">
      <c r="A97" s="21"/>
      <c r="B97" s="21" t="e">
        <f>+VLOOKUP(A97,'liste écoles'!A:D,2,0)</f>
        <v>#N/A</v>
      </c>
      <c r="C97" s="21" t="e">
        <f>+VLOOKUP(A97,'liste écoles'!A:D,3,0)</f>
        <v>#N/A</v>
      </c>
      <c r="D97" s="21" t="e">
        <f>+VLOOKUP(A97,'liste écoles'!A:D,4,0)</f>
        <v>#N/A</v>
      </c>
      <c r="E97" s="21">
        <v>93</v>
      </c>
      <c r="F97" s="21"/>
      <c r="G97" s="21"/>
      <c r="H97" s="21"/>
      <c r="I97" s="21"/>
      <c r="J97" s="21"/>
      <c r="K97" s="21"/>
      <c r="L97" s="21"/>
      <c r="M97" s="21"/>
      <c r="N97" s="21"/>
      <c r="O97" s="22" t="str">
        <f t="shared" si="2"/>
        <v>/</v>
      </c>
      <c r="P97" s="21" t="e">
        <f>+VLOOKUP(O97,indices!C:G,3,0)</f>
        <v>#N/A</v>
      </c>
      <c r="Q97" s="26"/>
      <c r="R97" s="26"/>
      <c r="S97" s="26">
        <f t="shared" si="3"/>
        <v>0</v>
      </c>
      <c r="T97" s="21"/>
    </row>
    <row r="98" spans="1:20">
      <c r="A98" s="21"/>
      <c r="B98" s="21" t="e">
        <f>+VLOOKUP(A98,'liste écoles'!A:D,2,0)</f>
        <v>#N/A</v>
      </c>
      <c r="C98" s="21" t="e">
        <f>+VLOOKUP(A98,'liste écoles'!A:D,3,0)</f>
        <v>#N/A</v>
      </c>
      <c r="D98" s="21" t="e">
        <f>+VLOOKUP(A98,'liste écoles'!A:D,4,0)</f>
        <v>#N/A</v>
      </c>
      <c r="E98" s="21">
        <v>94</v>
      </c>
      <c r="F98" s="21"/>
      <c r="G98" s="21"/>
      <c r="H98" s="21"/>
      <c r="I98" s="21"/>
      <c r="J98" s="21"/>
      <c r="K98" s="21"/>
      <c r="L98" s="21"/>
      <c r="M98" s="21"/>
      <c r="N98" s="21"/>
      <c r="O98" s="22" t="str">
        <f t="shared" si="2"/>
        <v>/</v>
      </c>
      <c r="P98" s="21" t="e">
        <f>+VLOOKUP(O98,indices!C:G,3,0)</f>
        <v>#N/A</v>
      </c>
      <c r="Q98" s="26"/>
      <c r="R98" s="26"/>
      <c r="S98" s="26">
        <f t="shared" si="3"/>
        <v>0</v>
      </c>
      <c r="T98" s="21"/>
    </row>
    <row r="99" spans="1:20">
      <c r="A99" s="21"/>
      <c r="B99" s="21" t="e">
        <f>+VLOOKUP(A99,'liste écoles'!A:D,2,0)</f>
        <v>#N/A</v>
      </c>
      <c r="C99" s="21" t="e">
        <f>+VLOOKUP(A99,'liste écoles'!A:D,3,0)</f>
        <v>#N/A</v>
      </c>
      <c r="D99" s="21" t="e">
        <f>+VLOOKUP(A99,'liste écoles'!A:D,4,0)</f>
        <v>#N/A</v>
      </c>
      <c r="E99" s="21">
        <v>95</v>
      </c>
      <c r="F99" s="21"/>
      <c r="G99" s="21"/>
      <c r="H99" s="21"/>
      <c r="I99" s="21"/>
      <c r="J99" s="21"/>
      <c r="K99" s="21"/>
      <c r="L99" s="21"/>
      <c r="M99" s="21"/>
      <c r="N99" s="21"/>
      <c r="O99" s="22" t="str">
        <f t="shared" si="2"/>
        <v>/</v>
      </c>
      <c r="P99" s="21" t="e">
        <f>+VLOOKUP(O99,indices!C:G,3,0)</f>
        <v>#N/A</v>
      </c>
      <c r="Q99" s="26"/>
      <c r="R99" s="26"/>
      <c r="S99" s="26">
        <f t="shared" si="3"/>
        <v>0</v>
      </c>
      <c r="T99" s="21"/>
    </row>
    <row r="100" spans="1:20">
      <c r="A100" s="21"/>
      <c r="B100" s="21" t="e">
        <f>+VLOOKUP(A100,'liste écoles'!A:D,2,0)</f>
        <v>#N/A</v>
      </c>
      <c r="C100" s="21" t="e">
        <f>+VLOOKUP(A100,'liste écoles'!A:D,3,0)</f>
        <v>#N/A</v>
      </c>
      <c r="D100" s="21" t="e">
        <f>+VLOOKUP(A100,'liste écoles'!A:D,4,0)</f>
        <v>#N/A</v>
      </c>
      <c r="E100" s="21">
        <v>96</v>
      </c>
      <c r="F100" s="21"/>
      <c r="G100" s="21"/>
      <c r="H100" s="21"/>
      <c r="I100" s="21"/>
      <c r="J100" s="21"/>
      <c r="K100" s="21"/>
      <c r="L100" s="21"/>
      <c r="M100" s="21"/>
      <c r="N100" s="21"/>
      <c r="O100" s="22" t="str">
        <f t="shared" si="2"/>
        <v>/</v>
      </c>
      <c r="P100" s="21" t="e">
        <f>+VLOOKUP(O100,indices!C:G,3,0)</f>
        <v>#N/A</v>
      </c>
      <c r="Q100" s="26"/>
      <c r="R100" s="26"/>
      <c r="S100" s="26">
        <f t="shared" si="3"/>
        <v>0</v>
      </c>
      <c r="T100" s="21"/>
    </row>
    <row r="101" spans="1:20">
      <c r="A101" s="21"/>
      <c r="B101" s="21" t="e">
        <f>+VLOOKUP(A101,'liste écoles'!A:D,2,0)</f>
        <v>#N/A</v>
      </c>
      <c r="C101" s="21" t="e">
        <f>+VLOOKUP(A101,'liste écoles'!A:D,3,0)</f>
        <v>#N/A</v>
      </c>
      <c r="D101" s="21" t="e">
        <f>+VLOOKUP(A101,'liste écoles'!A:D,4,0)</f>
        <v>#N/A</v>
      </c>
      <c r="E101" s="21">
        <v>97</v>
      </c>
      <c r="F101" s="21"/>
      <c r="G101" s="21"/>
      <c r="H101" s="21"/>
      <c r="I101" s="21"/>
      <c r="J101" s="21"/>
      <c r="K101" s="21"/>
      <c r="L101" s="21"/>
      <c r="M101" s="21"/>
      <c r="N101" s="21"/>
      <c r="O101" s="22" t="str">
        <f t="shared" si="2"/>
        <v>/</v>
      </c>
      <c r="P101" s="21" t="e">
        <f>+VLOOKUP(O101,indices!C:G,3,0)</f>
        <v>#N/A</v>
      </c>
      <c r="Q101" s="26"/>
      <c r="R101" s="26"/>
      <c r="S101" s="26">
        <f t="shared" si="3"/>
        <v>0</v>
      </c>
      <c r="T101" s="21"/>
    </row>
    <row r="102" spans="1:20">
      <c r="A102" s="21"/>
      <c r="B102" s="21" t="e">
        <f>+VLOOKUP(A102,'liste écoles'!A:D,2,0)</f>
        <v>#N/A</v>
      </c>
      <c r="C102" s="21" t="e">
        <f>+VLOOKUP(A102,'liste écoles'!A:D,3,0)</f>
        <v>#N/A</v>
      </c>
      <c r="D102" s="21" t="e">
        <f>+VLOOKUP(A102,'liste écoles'!A:D,4,0)</f>
        <v>#N/A</v>
      </c>
      <c r="E102" s="21">
        <v>98</v>
      </c>
      <c r="F102" s="21"/>
      <c r="G102" s="21"/>
      <c r="H102" s="21"/>
      <c r="I102" s="21"/>
      <c r="J102" s="21"/>
      <c r="K102" s="21"/>
      <c r="L102" s="21"/>
      <c r="M102" s="21"/>
      <c r="N102" s="21"/>
      <c r="O102" s="22" t="str">
        <f t="shared" si="2"/>
        <v>/</v>
      </c>
      <c r="P102" s="21" t="e">
        <f>+VLOOKUP(O102,indices!C:G,3,0)</f>
        <v>#N/A</v>
      </c>
      <c r="Q102" s="26"/>
      <c r="R102" s="26"/>
      <c r="S102" s="26">
        <f t="shared" si="3"/>
        <v>0</v>
      </c>
      <c r="T102" s="21"/>
    </row>
    <row r="103" spans="1:20">
      <c r="A103" s="21"/>
      <c r="B103" s="21" t="e">
        <f>+VLOOKUP(A103,'liste écoles'!A:D,2,0)</f>
        <v>#N/A</v>
      </c>
      <c r="C103" s="21" t="e">
        <f>+VLOOKUP(A103,'liste écoles'!A:D,3,0)</f>
        <v>#N/A</v>
      </c>
      <c r="D103" s="21" t="e">
        <f>+VLOOKUP(A103,'liste écoles'!A:D,4,0)</f>
        <v>#N/A</v>
      </c>
      <c r="E103" s="21">
        <v>99</v>
      </c>
      <c r="F103" s="21"/>
      <c r="G103" s="21"/>
      <c r="H103" s="21"/>
      <c r="I103" s="21"/>
      <c r="J103" s="21"/>
      <c r="K103" s="21"/>
      <c r="L103" s="21"/>
      <c r="M103" s="21"/>
      <c r="N103" s="21"/>
      <c r="O103" s="22" t="str">
        <f t="shared" si="2"/>
        <v>/</v>
      </c>
      <c r="P103" s="21" t="e">
        <f>+VLOOKUP(O103,indices!C:G,3,0)</f>
        <v>#N/A</v>
      </c>
      <c r="Q103" s="26"/>
      <c r="R103" s="26"/>
      <c r="S103" s="26">
        <f t="shared" si="3"/>
        <v>0</v>
      </c>
      <c r="T103" s="21"/>
    </row>
    <row r="104" spans="1:20">
      <c r="A104" s="21"/>
      <c r="B104" s="21" t="e">
        <f>+VLOOKUP(A104,'liste écoles'!A:D,2,0)</f>
        <v>#N/A</v>
      </c>
      <c r="C104" s="21" t="e">
        <f>+VLOOKUP(A104,'liste écoles'!A:D,3,0)</f>
        <v>#N/A</v>
      </c>
      <c r="D104" s="21" t="e">
        <f>+VLOOKUP(A104,'liste écoles'!A:D,4,0)</f>
        <v>#N/A</v>
      </c>
      <c r="E104" s="21">
        <v>100</v>
      </c>
      <c r="F104" s="21"/>
      <c r="G104" s="21"/>
      <c r="H104" s="21"/>
      <c r="I104" s="21"/>
      <c r="J104" s="21"/>
      <c r="K104" s="21"/>
      <c r="L104" s="21"/>
      <c r="M104" s="21"/>
      <c r="N104" s="21"/>
      <c r="O104" s="22" t="str">
        <f t="shared" si="2"/>
        <v>/</v>
      </c>
      <c r="P104" s="21" t="e">
        <f>+VLOOKUP(O104,indices!C:G,3,0)</f>
        <v>#N/A</v>
      </c>
      <c r="Q104" s="26"/>
      <c r="R104" s="26"/>
      <c r="S104" s="26">
        <f t="shared" si="3"/>
        <v>0</v>
      </c>
      <c r="T104" s="21"/>
    </row>
    <row r="105" spans="1:20">
      <c r="A105" s="21"/>
      <c r="B105" s="21" t="e">
        <f>+VLOOKUP(A105,'liste écoles'!A:D,2,0)</f>
        <v>#N/A</v>
      </c>
      <c r="C105" s="21" t="e">
        <f>+VLOOKUP(A105,'liste écoles'!A:D,3,0)</f>
        <v>#N/A</v>
      </c>
      <c r="D105" s="21" t="e">
        <f>+VLOOKUP(A105,'liste écoles'!A:D,4,0)</f>
        <v>#N/A</v>
      </c>
      <c r="E105" s="21">
        <v>101</v>
      </c>
      <c r="F105" s="21"/>
      <c r="G105" s="21"/>
      <c r="H105" s="21"/>
      <c r="I105" s="21"/>
      <c r="J105" s="21"/>
      <c r="K105" s="21"/>
      <c r="L105" s="21"/>
      <c r="M105" s="21"/>
      <c r="N105" s="21"/>
      <c r="O105" s="22" t="str">
        <f t="shared" si="2"/>
        <v>/</v>
      </c>
      <c r="P105" s="21" t="e">
        <f>+VLOOKUP(O105,indices!C:G,3,0)</f>
        <v>#N/A</v>
      </c>
      <c r="Q105" s="26"/>
      <c r="R105" s="26"/>
      <c r="S105" s="26">
        <f t="shared" si="3"/>
        <v>0</v>
      </c>
      <c r="T105" s="21"/>
    </row>
    <row r="106" spans="1:20">
      <c r="A106" s="21"/>
      <c r="B106" s="21" t="e">
        <f>+VLOOKUP(A106,'liste écoles'!A:D,2,0)</f>
        <v>#N/A</v>
      </c>
      <c r="C106" s="21" t="e">
        <f>+VLOOKUP(A106,'liste écoles'!A:D,3,0)</f>
        <v>#N/A</v>
      </c>
      <c r="D106" s="21" t="e">
        <f>+VLOOKUP(A106,'liste écoles'!A:D,4,0)</f>
        <v>#N/A</v>
      </c>
      <c r="E106" s="21">
        <v>102</v>
      </c>
      <c r="F106" s="21"/>
      <c r="G106" s="21"/>
      <c r="H106" s="21"/>
      <c r="I106" s="21"/>
      <c r="J106" s="21"/>
      <c r="K106" s="21"/>
      <c r="L106" s="21"/>
      <c r="M106" s="21"/>
      <c r="N106" s="21"/>
      <c r="O106" s="22" t="str">
        <f t="shared" si="2"/>
        <v>/</v>
      </c>
      <c r="P106" s="21" t="e">
        <f>+VLOOKUP(O106,indices!C:G,3,0)</f>
        <v>#N/A</v>
      </c>
      <c r="Q106" s="26"/>
      <c r="R106" s="26"/>
      <c r="S106" s="26">
        <f t="shared" si="3"/>
        <v>0</v>
      </c>
      <c r="T106" s="21"/>
    </row>
    <row r="107" spans="1:20">
      <c r="A107" s="21"/>
      <c r="B107" s="21" t="e">
        <f>+VLOOKUP(A107,'liste écoles'!A:D,2,0)</f>
        <v>#N/A</v>
      </c>
      <c r="C107" s="21" t="e">
        <f>+VLOOKUP(A107,'liste écoles'!A:D,3,0)</f>
        <v>#N/A</v>
      </c>
      <c r="D107" s="21" t="e">
        <f>+VLOOKUP(A107,'liste écoles'!A:D,4,0)</f>
        <v>#N/A</v>
      </c>
      <c r="E107" s="21">
        <v>103</v>
      </c>
      <c r="F107" s="21"/>
      <c r="G107" s="21"/>
      <c r="H107" s="21"/>
      <c r="I107" s="21"/>
      <c r="J107" s="21"/>
      <c r="K107" s="21"/>
      <c r="L107" s="21"/>
      <c r="M107" s="21"/>
      <c r="N107" s="21"/>
      <c r="O107" s="22" t="str">
        <f t="shared" si="2"/>
        <v>/</v>
      </c>
      <c r="P107" s="21" t="e">
        <f>+VLOOKUP(O107,indices!C:G,3,0)</f>
        <v>#N/A</v>
      </c>
      <c r="Q107" s="26"/>
      <c r="R107" s="26"/>
      <c r="S107" s="26">
        <f t="shared" si="3"/>
        <v>0</v>
      </c>
      <c r="T107" s="21"/>
    </row>
    <row r="108" spans="1:20">
      <c r="A108" s="21"/>
      <c r="B108" s="21" t="e">
        <f>+VLOOKUP(A108,'liste écoles'!A:D,2,0)</f>
        <v>#N/A</v>
      </c>
      <c r="C108" s="21" t="e">
        <f>+VLOOKUP(A108,'liste écoles'!A:D,3,0)</f>
        <v>#N/A</v>
      </c>
      <c r="D108" s="21" t="e">
        <f>+VLOOKUP(A108,'liste écoles'!A:D,4,0)</f>
        <v>#N/A</v>
      </c>
      <c r="E108" s="21">
        <v>104</v>
      </c>
      <c r="F108" s="21"/>
      <c r="G108" s="21"/>
      <c r="H108" s="21"/>
      <c r="I108" s="21"/>
      <c r="J108" s="21"/>
      <c r="K108" s="21"/>
      <c r="L108" s="21"/>
      <c r="M108" s="21"/>
      <c r="N108" s="21"/>
      <c r="O108" s="22" t="str">
        <f t="shared" si="2"/>
        <v>/</v>
      </c>
      <c r="P108" s="21" t="e">
        <f>+VLOOKUP(O108,indices!C:G,3,0)</f>
        <v>#N/A</v>
      </c>
      <c r="Q108" s="26"/>
      <c r="R108" s="26"/>
      <c r="S108" s="26">
        <f t="shared" si="3"/>
        <v>0</v>
      </c>
      <c r="T108" s="21"/>
    </row>
    <row r="109" spans="1:20">
      <c r="A109" s="21"/>
      <c r="B109" s="21" t="e">
        <f>+VLOOKUP(A109,'liste écoles'!A:D,2,0)</f>
        <v>#N/A</v>
      </c>
      <c r="C109" s="21" t="e">
        <f>+VLOOKUP(A109,'liste écoles'!A:D,3,0)</f>
        <v>#N/A</v>
      </c>
      <c r="D109" s="21" t="e">
        <f>+VLOOKUP(A109,'liste écoles'!A:D,4,0)</f>
        <v>#N/A</v>
      </c>
      <c r="E109" s="21">
        <v>105</v>
      </c>
      <c r="F109" s="21"/>
      <c r="G109" s="21"/>
      <c r="H109" s="21"/>
      <c r="I109" s="21"/>
      <c r="J109" s="21"/>
      <c r="K109" s="21"/>
      <c r="L109" s="21"/>
      <c r="M109" s="21"/>
      <c r="N109" s="21"/>
      <c r="O109" s="22" t="str">
        <f t="shared" si="2"/>
        <v>/</v>
      </c>
      <c r="P109" s="21" t="e">
        <f>+VLOOKUP(O109,indices!C:G,3,0)</f>
        <v>#N/A</v>
      </c>
      <c r="Q109" s="26"/>
      <c r="R109" s="26"/>
      <c r="S109" s="26">
        <f t="shared" si="3"/>
        <v>0</v>
      </c>
      <c r="T109" s="21"/>
    </row>
    <row r="110" spans="1:20">
      <c r="A110" s="21"/>
      <c r="B110" s="21" t="e">
        <f>+VLOOKUP(A110,'liste écoles'!A:D,2,0)</f>
        <v>#N/A</v>
      </c>
      <c r="C110" s="21" t="e">
        <f>+VLOOKUP(A110,'liste écoles'!A:D,3,0)</f>
        <v>#N/A</v>
      </c>
      <c r="D110" s="21" t="e">
        <f>+VLOOKUP(A110,'liste écoles'!A:D,4,0)</f>
        <v>#N/A</v>
      </c>
      <c r="E110" s="21">
        <v>106</v>
      </c>
      <c r="F110" s="21"/>
      <c r="G110" s="21"/>
      <c r="H110" s="21"/>
      <c r="I110" s="21"/>
      <c r="J110" s="21"/>
      <c r="K110" s="21"/>
      <c r="L110" s="21"/>
      <c r="M110" s="21"/>
      <c r="N110" s="21"/>
      <c r="O110" s="22" t="str">
        <f t="shared" si="2"/>
        <v>/</v>
      </c>
      <c r="P110" s="21" t="e">
        <f>+VLOOKUP(O110,indices!C:G,3,0)</f>
        <v>#N/A</v>
      </c>
      <c r="Q110" s="26"/>
      <c r="R110" s="26"/>
      <c r="S110" s="26">
        <f t="shared" si="3"/>
        <v>0</v>
      </c>
      <c r="T110" s="21"/>
    </row>
    <row r="111" spans="1:20">
      <c r="A111" s="21"/>
      <c r="B111" s="21" t="e">
        <f>+VLOOKUP(A111,'liste écoles'!A:D,2,0)</f>
        <v>#N/A</v>
      </c>
      <c r="C111" s="21" t="e">
        <f>+VLOOKUP(A111,'liste écoles'!A:D,3,0)</f>
        <v>#N/A</v>
      </c>
      <c r="D111" s="21" t="e">
        <f>+VLOOKUP(A111,'liste écoles'!A:D,4,0)</f>
        <v>#N/A</v>
      </c>
      <c r="E111" s="21">
        <v>107</v>
      </c>
      <c r="F111" s="21"/>
      <c r="G111" s="21"/>
      <c r="H111" s="21"/>
      <c r="I111" s="21"/>
      <c r="J111" s="21"/>
      <c r="K111" s="21"/>
      <c r="L111" s="21"/>
      <c r="M111" s="21"/>
      <c r="N111" s="21"/>
      <c r="O111" s="22" t="str">
        <f t="shared" si="2"/>
        <v>/</v>
      </c>
      <c r="P111" s="21" t="e">
        <f>+VLOOKUP(O111,indices!C:G,3,0)</f>
        <v>#N/A</v>
      </c>
      <c r="Q111" s="26"/>
      <c r="R111" s="26"/>
      <c r="S111" s="26">
        <f t="shared" si="3"/>
        <v>0</v>
      </c>
      <c r="T111" s="21"/>
    </row>
    <row r="112" spans="1:20">
      <c r="A112" s="21"/>
      <c r="B112" s="21" t="e">
        <f>+VLOOKUP(A112,'liste écoles'!A:D,2,0)</f>
        <v>#N/A</v>
      </c>
      <c r="C112" s="21" t="e">
        <f>+VLOOKUP(A112,'liste écoles'!A:D,3,0)</f>
        <v>#N/A</v>
      </c>
      <c r="D112" s="21" t="e">
        <f>+VLOOKUP(A112,'liste écoles'!A:D,4,0)</f>
        <v>#N/A</v>
      </c>
      <c r="E112" s="21">
        <v>108</v>
      </c>
      <c r="F112" s="21"/>
      <c r="G112" s="21"/>
      <c r="H112" s="21"/>
      <c r="I112" s="21"/>
      <c r="J112" s="21"/>
      <c r="K112" s="21"/>
      <c r="L112" s="21"/>
      <c r="M112" s="21"/>
      <c r="N112" s="21"/>
      <c r="O112" s="22" t="str">
        <f t="shared" si="2"/>
        <v>/</v>
      </c>
      <c r="P112" s="21" t="e">
        <f>+VLOOKUP(O112,indices!C:G,3,0)</f>
        <v>#N/A</v>
      </c>
      <c r="Q112" s="26"/>
      <c r="R112" s="26"/>
      <c r="S112" s="26">
        <f t="shared" si="3"/>
        <v>0</v>
      </c>
      <c r="T112" s="21"/>
    </row>
    <row r="113" spans="1:20">
      <c r="A113" s="21"/>
      <c r="B113" s="21" t="e">
        <f>+VLOOKUP(A113,'liste écoles'!A:D,2,0)</f>
        <v>#N/A</v>
      </c>
      <c r="C113" s="21" t="e">
        <f>+VLOOKUP(A113,'liste écoles'!A:D,3,0)</f>
        <v>#N/A</v>
      </c>
      <c r="D113" s="21" t="e">
        <f>+VLOOKUP(A113,'liste écoles'!A:D,4,0)</f>
        <v>#N/A</v>
      </c>
      <c r="E113" s="21">
        <v>109</v>
      </c>
      <c r="F113" s="21"/>
      <c r="G113" s="21"/>
      <c r="H113" s="21"/>
      <c r="I113" s="21"/>
      <c r="J113" s="21"/>
      <c r="K113" s="21"/>
      <c r="L113" s="21"/>
      <c r="M113" s="21"/>
      <c r="N113" s="21"/>
      <c r="O113" s="22" t="str">
        <f t="shared" si="2"/>
        <v>/</v>
      </c>
      <c r="P113" s="21" t="e">
        <f>+VLOOKUP(O113,indices!C:G,3,0)</f>
        <v>#N/A</v>
      </c>
      <c r="Q113" s="26"/>
      <c r="R113" s="26"/>
      <c r="S113" s="26">
        <f t="shared" si="3"/>
        <v>0</v>
      </c>
      <c r="T113" s="21"/>
    </row>
    <row r="114" spans="1:20">
      <c r="A114" s="21"/>
      <c r="B114" s="21" t="e">
        <f>+VLOOKUP(A114,'liste écoles'!A:D,2,0)</f>
        <v>#N/A</v>
      </c>
      <c r="C114" s="21" t="e">
        <f>+VLOOKUP(A114,'liste écoles'!A:D,3,0)</f>
        <v>#N/A</v>
      </c>
      <c r="D114" s="21" t="e">
        <f>+VLOOKUP(A114,'liste écoles'!A:D,4,0)</f>
        <v>#N/A</v>
      </c>
      <c r="E114" s="21">
        <v>110</v>
      </c>
      <c r="F114" s="21"/>
      <c r="G114" s="21"/>
      <c r="H114" s="21"/>
      <c r="I114" s="21"/>
      <c r="J114" s="21"/>
      <c r="K114" s="21"/>
      <c r="L114" s="21"/>
      <c r="M114" s="21"/>
      <c r="N114" s="21"/>
      <c r="O114" s="22" t="str">
        <f t="shared" si="2"/>
        <v>/</v>
      </c>
      <c r="P114" s="21" t="e">
        <f>+VLOOKUP(O114,indices!C:G,3,0)</f>
        <v>#N/A</v>
      </c>
      <c r="Q114" s="26"/>
      <c r="R114" s="26"/>
      <c r="S114" s="26">
        <f t="shared" si="3"/>
        <v>0</v>
      </c>
      <c r="T114" s="21"/>
    </row>
    <row r="115" spans="1:20">
      <c r="A115" s="21"/>
      <c r="B115" s="21" t="e">
        <f>+VLOOKUP(A115,'liste écoles'!A:D,2,0)</f>
        <v>#N/A</v>
      </c>
      <c r="C115" s="21" t="e">
        <f>+VLOOKUP(A115,'liste écoles'!A:D,3,0)</f>
        <v>#N/A</v>
      </c>
      <c r="D115" s="21" t="e">
        <f>+VLOOKUP(A115,'liste écoles'!A:D,4,0)</f>
        <v>#N/A</v>
      </c>
      <c r="E115" s="21">
        <v>111</v>
      </c>
      <c r="F115" s="21"/>
      <c r="G115" s="21"/>
      <c r="H115" s="21"/>
      <c r="I115" s="21"/>
      <c r="J115" s="21"/>
      <c r="K115" s="21"/>
      <c r="L115" s="21"/>
      <c r="M115" s="21"/>
      <c r="N115" s="21"/>
      <c r="O115" s="22" t="str">
        <f t="shared" si="2"/>
        <v>/</v>
      </c>
      <c r="P115" s="21" t="e">
        <f>+VLOOKUP(O115,indices!C:G,3,0)</f>
        <v>#N/A</v>
      </c>
      <c r="Q115" s="26"/>
      <c r="R115" s="26"/>
      <c r="S115" s="26">
        <f t="shared" si="3"/>
        <v>0</v>
      </c>
      <c r="T115" s="21"/>
    </row>
    <row r="116" spans="1:20">
      <c r="A116" s="21"/>
      <c r="B116" s="21" t="e">
        <f>+VLOOKUP(A116,'liste écoles'!A:D,2,0)</f>
        <v>#N/A</v>
      </c>
      <c r="C116" s="21" t="e">
        <f>+VLOOKUP(A116,'liste écoles'!A:D,3,0)</f>
        <v>#N/A</v>
      </c>
      <c r="D116" s="21" t="e">
        <f>+VLOOKUP(A116,'liste écoles'!A:D,4,0)</f>
        <v>#N/A</v>
      </c>
      <c r="E116" s="21">
        <v>112</v>
      </c>
      <c r="F116" s="21"/>
      <c r="G116" s="21"/>
      <c r="H116" s="21"/>
      <c r="I116" s="21"/>
      <c r="J116" s="21"/>
      <c r="K116" s="21"/>
      <c r="L116" s="21"/>
      <c r="M116" s="21"/>
      <c r="N116" s="21"/>
      <c r="O116" s="22" t="str">
        <f t="shared" si="2"/>
        <v>/</v>
      </c>
      <c r="P116" s="21" t="e">
        <f>+VLOOKUP(O116,indices!C:G,3,0)</f>
        <v>#N/A</v>
      </c>
      <c r="Q116" s="26"/>
      <c r="R116" s="26"/>
      <c r="S116" s="26">
        <f t="shared" si="3"/>
        <v>0</v>
      </c>
      <c r="T116" s="21"/>
    </row>
    <row r="117" spans="1:20">
      <c r="A117" s="21"/>
      <c r="B117" s="21" t="e">
        <f>+VLOOKUP(A117,'liste écoles'!A:D,2,0)</f>
        <v>#N/A</v>
      </c>
      <c r="C117" s="21" t="e">
        <f>+VLOOKUP(A117,'liste écoles'!A:D,3,0)</f>
        <v>#N/A</v>
      </c>
      <c r="D117" s="21" t="e">
        <f>+VLOOKUP(A117,'liste écoles'!A:D,4,0)</f>
        <v>#N/A</v>
      </c>
      <c r="E117" s="21">
        <v>113</v>
      </c>
      <c r="F117" s="21"/>
      <c r="G117" s="21"/>
      <c r="H117" s="21"/>
      <c r="I117" s="21"/>
      <c r="J117" s="21"/>
      <c r="K117" s="21"/>
      <c r="L117" s="21"/>
      <c r="M117" s="21"/>
      <c r="N117" s="21"/>
      <c r="O117" s="22" t="str">
        <f t="shared" si="2"/>
        <v>/</v>
      </c>
      <c r="P117" s="21" t="e">
        <f>+VLOOKUP(O117,indices!C:G,3,0)</f>
        <v>#N/A</v>
      </c>
      <c r="Q117" s="26"/>
      <c r="R117" s="26"/>
      <c r="S117" s="26">
        <f t="shared" si="3"/>
        <v>0</v>
      </c>
      <c r="T117" s="21"/>
    </row>
    <row r="118" spans="1:20">
      <c r="A118" s="21"/>
      <c r="B118" s="21" t="e">
        <f>+VLOOKUP(A118,'liste écoles'!A:D,2,0)</f>
        <v>#N/A</v>
      </c>
      <c r="C118" s="21" t="e">
        <f>+VLOOKUP(A118,'liste écoles'!A:D,3,0)</f>
        <v>#N/A</v>
      </c>
      <c r="D118" s="21" t="e">
        <f>+VLOOKUP(A118,'liste écoles'!A:D,4,0)</f>
        <v>#N/A</v>
      </c>
      <c r="E118" s="21">
        <v>114</v>
      </c>
      <c r="F118" s="21"/>
      <c r="G118" s="21"/>
      <c r="H118" s="21"/>
      <c r="I118" s="21"/>
      <c r="J118" s="21"/>
      <c r="K118" s="21"/>
      <c r="L118" s="21"/>
      <c r="M118" s="21"/>
      <c r="N118" s="21"/>
      <c r="O118" s="22" t="str">
        <f t="shared" si="2"/>
        <v>/</v>
      </c>
      <c r="P118" s="21" t="e">
        <f>+VLOOKUP(O118,indices!C:G,3,0)</f>
        <v>#N/A</v>
      </c>
      <c r="Q118" s="26"/>
      <c r="R118" s="26"/>
      <c r="S118" s="26">
        <f t="shared" si="3"/>
        <v>0</v>
      </c>
      <c r="T118" s="21"/>
    </row>
    <row r="119" spans="1:20">
      <c r="A119" s="21"/>
      <c r="B119" s="21" t="e">
        <f>+VLOOKUP(A119,'liste écoles'!A:D,2,0)</f>
        <v>#N/A</v>
      </c>
      <c r="C119" s="21" t="e">
        <f>+VLOOKUP(A119,'liste écoles'!A:D,3,0)</f>
        <v>#N/A</v>
      </c>
      <c r="D119" s="21" t="e">
        <f>+VLOOKUP(A119,'liste écoles'!A:D,4,0)</f>
        <v>#N/A</v>
      </c>
      <c r="E119" s="21">
        <v>115</v>
      </c>
      <c r="F119" s="21"/>
      <c r="G119" s="21"/>
      <c r="H119" s="21"/>
      <c r="I119" s="21"/>
      <c r="J119" s="21"/>
      <c r="K119" s="21"/>
      <c r="L119" s="21"/>
      <c r="M119" s="21"/>
      <c r="N119" s="21"/>
      <c r="O119" s="22" t="str">
        <f t="shared" si="2"/>
        <v>/</v>
      </c>
      <c r="P119" s="21" t="e">
        <f>+VLOOKUP(O119,indices!C:G,3,0)</f>
        <v>#N/A</v>
      </c>
      <c r="Q119" s="26"/>
      <c r="R119" s="26"/>
      <c r="S119" s="26">
        <f t="shared" si="3"/>
        <v>0</v>
      </c>
      <c r="T119" s="21"/>
    </row>
    <row r="120" spans="1:20">
      <c r="A120" s="21"/>
      <c r="B120" s="21" t="e">
        <f>+VLOOKUP(A120,'liste écoles'!A:D,2,0)</f>
        <v>#N/A</v>
      </c>
      <c r="C120" s="21" t="e">
        <f>+VLOOKUP(A120,'liste écoles'!A:D,3,0)</f>
        <v>#N/A</v>
      </c>
      <c r="D120" s="21" t="e">
        <f>+VLOOKUP(A120,'liste écoles'!A:D,4,0)</f>
        <v>#N/A</v>
      </c>
      <c r="E120" s="21">
        <v>116</v>
      </c>
      <c r="F120" s="21"/>
      <c r="G120" s="21"/>
      <c r="H120" s="21"/>
      <c r="I120" s="21"/>
      <c r="J120" s="21"/>
      <c r="K120" s="21"/>
      <c r="L120" s="21"/>
      <c r="M120" s="21"/>
      <c r="N120" s="21"/>
      <c r="O120" s="22" t="str">
        <f t="shared" si="2"/>
        <v>/</v>
      </c>
      <c r="P120" s="21" t="e">
        <f>+VLOOKUP(O120,indices!C:G,3,0)</f>
        <v>#N/A</v>
      </c>
      <c r="Q120" s="26"/>
      <c r="R120" s="26"/>
      <c r="S120" s="26">
        <f t="shared" si="3"/>
        <v>0</v>
      </c>
      <c r="T120" s="21"/>
    </row>
    <row r="121" spans="1:20">
      <c r="A121" s="21"/>
      <c r="B121" s="21" t="e">
        <f>+VLOOKUP(A121,'liste écoles'!A:D,2,0)</f>
        <v>#N/A</v>
      </c>
      <c r="C121" s="21" t="e">
        <f>+VLOOKUP(A121,'liste écoles'!A:D,3,0)</f>
        <v>#N/A</v>
      </c>
      <c r="D121" s="21" t="e">
        <f>+VLOOKUP(A121,'liste écoles'!A:D,4,0)</f>
        <v>#N/A</v>
      </c>
      <c r="E121" s="21">
        <v>117</v>
      </c>
      <c r="F121" s="21"/>
      <c r="G121" s="21"/>
      <c r="H121" s="21"/>
      <c r="I121" s="21"/>
      <c r="J121" s="21"/>
      <c r="K121" s="21"/>
      <c r="L121" s="21"/>
      <c r="M121" s="21"/>
      <c r="N121" s="21"/>
      <c r="O121" s="22" t="str">
        <f t="shared" si="2"/>
        <v>/</v>
      </c>
      <c r="P121" s="21" t="e">
        <f>+VLOOKUP(O121,indices!C:G,3,0)</f>
        <v>#N/A</v>
      </c>
      <c r="Q121" s="26"/>
      <c r="R121" s="26"/>
      <c r="S121" s="26">
        <f t="shared" si="3"/>
        <v>0</v>
      </c>
      <c r="T121" s="21"/>
    </row>
    <row r="122" spans="1:20">
      <c r="A122" s="21"/>
      <c r="B122" s="21" t="e">
        <f>+VLOOKUP(A122,'liste écoles'!A:D,2,0)</f>
        <v>#N/A</v>
      </c>
      <c r="C122" s="21" t="e">
        <f>+VLOOKUP(A122,'liste écoles'!A:D,3,0)</f>
        <v>#N/A</v>
      </c>
      <c r="D122" s="21" t="e">
        <f>+VLOOKUP(A122,'liste écoles'!A:D,4,0)</f>
        <v>#N/A</v>
      </c>
      <c r="E122" s="21">
        <v>118</v>
      </c>
      <c r="F122" s="21"/>
      <c r="G122" s="21"/>
      <c r="H122" s="21"/>
      <c r="I122" s="21"/>
      <c r="J122" s="21"/>
      <c r="K122" s="21"/>
      <c r="L122" s="21"/>
      <c r="M122" s="21"/>
      <c r="N122" s="21"/>
      <c r="O122" s="22" t="str">
        <f t="shared" si="2"/>
        <v>/</v>
      </c>
      <c r="P122" s="21" t="e">
        <f>+VLOOKUP(O122,indices!C:G,3,0)</f>
        <v>#N/A</v>
      </c>
      <c r="Q122" s="26"/>
      <c r="R122" s="26"/>
      <c r="S122" s="26">
        <f t="shared" si="3"/>
        <v>0</v>
      </c>
      <c r="T122" s="21"/>
    </row>
    <row r="123" spans="1:20">
      <c r="A123" s="21"/>
      <c r="B123" s="21" t="e">
        <f>+VLOOKUP(A123,'liste écoles'!A:D,2,0)</f>
        <v>#N/A</v>
      </c>
      <c r="C123" s="21" t="e">
        <f>+VLOOKUP(A123,'liste écoles'!A:D,3,0)</f>
        <v>#N/A</v>
      </c>
      <c r="D123" s="21" t="e">
        <f>+VLOOKUP(A123,'liste écoles'!A:D,4,0)</f>
        <v>#N/A</v>
      </c>
      <c r="E123" s="21">
        <v>119</v>
      </c>
      <c r="F123" s="21"/>
      <c r="G123" s="21"/>
      <c r="H123" s="21"/>
      <c r="I123" s="21"/>
      <c r="J123" s="21"/>
      <c r="K123" s="21"/>
      <c r="L123" s="21"/>
      <c r="M123" s="21"/>
      <c r="N123" s="21"/>
      <c r="O123" s="22" t="str">
        <f t="shared" si="2"/>
        <v>/</v>
      </c>
      <c r="P123" s="21" t="e">
        <f>+VLOOKUP(O123,indices!C:G,3,0)</f>
        <v>#N/A</v>
      </c>
      <c r="Q123" s="26"/>
      <c r="R123" s="26"/>
      <c r="S123" s="26">
        <f t="shared" si="3"/>
        <v>0</v>
      </c>
      <c r="T123" s="21"/>
    </row>
    <row r="124" spans="1:20">
      <c r="A124" s="21"/>
      <c r="B124" s="21" t="e">
        <f>+VLOOKUP(A124,'liste écoles'!A:D,2,0)</f>
        <v>#N/A</v>
      </c>
      <c r="C124" s="21" t="e">
        <f>+VLOOKUP(A124,'liste écoles'!A:D,3,0)</f>
        <v>#N/A</v>
      </c>
      <c r="D124" s="21" t="e">
        <f>+VLOOKUP(A124,'liste écoles'!A:D,4,0)</f>
        <v>#N/A</v>
      </c>
      <c r="E124" s="21">
        <v>120</v>
      </c>
      <c r="F124" s="21"/>
      <c r="G124" s="21"/>
      <c r="H124" s="21"/>
      <c r="I124" s="21"/>
      <c r="J124" s="21"/>
      <c r="K124" s="21"/>
      <c r="L124" s="21"/>
      <c r="M124" s="21"/>
      <c r="N124" s="21"/>
      <c r="O124" s="22" t="str">
        <f t="shared" si="2"/>
        <v>/</v>
      </c>
      <c r="P124" s="21" t="e">
        <f>+VLOOKUP(O124,indices!C:G,3,0)</f>
        <v>#N/A</v>
      </c>
      <c r="Q124" s="26"/>
      <c r="R124" s="26"/>
      <c r="S124" s="26">
        <f t="shared" si="3"/>
        <v>0</v>
      </c>
      <c r="T124" s="21"/>
    </row>
    <row r="125" spans="1:20">
      <c r="A125" s="21"/>
      <c r="B125" s="21" t="e">
        <f>+VLOOKUP(A125,'liste écoles'!A:D,2,0)</f>
        <v>#N/A</v>
      </c>
      <c r="C125" s="21" t="e">
        <f>+VLOOKUP(A125,'liste écoles'!A:D,3,0)</f>
        <v>#N/A</v>
      </c>
      <c r="D125" s="21" t="e">
        <f>+VLOOKUP(A125,'liste écoles'!A:D,4,0)</f>
        <v>#N/A</v>
      </c>
      <c r="E125" s="21">
        <v>121</v>
      </c>
      <c r="F125" s="21"/>
      <c r="G125" s="21"/>
      <c r="H125" s="21"/>
      <c r="I125" s="21"/>
      <c r="J125" s="21"/>
      <c r="K125" s="21"/>
      <c r="L125" s="21"/>
      <c r="M125" s="21"/>
      <c r="N125" s="21"/>
      <c r="O125" s="22" t="str">
        <f t="shared" si="2"/>
        <v>/</v>
      </c>
      <c r="P125" s="21" t="e">
        <f>+VLOOKUP(O125,indices!C:G,3,0)</f>
        <v>#N/A</v>
      </c>
      <c r="Q125" s="26"/>
      <c r="R125" s="26"/>
      <c r="S125" s="26">
        <f t="shared" si="3"/>
        <v>0</v>
      </c>
      <c r="T125" s="21"/>
    </row>
    <row r="126" spans="1:20">
      <c r="A126" s="21"/>
      <c r="B126" s="21" t="e">
        <f>+VLOOKUP(A126,'liste écoles'!A:D,2,0)</f>
        <v>#N/A</v>
      </c>
      <c r="C126" s="21" t="e">
        <f>+VLOOKUP(A126,'liste écoles'!A:D,3,0)</f>
        <v>#N/A</v>
      </c>
      <c r="D126" s="21" t="e">
        <f>+VLOOKUP(A126,'liste écoles'!A:D,4,0)</f>
        <v>#N/A</v>
      </c>
      <c r="E126" s="21">
        <v>122</v>
      </c>
      <c r="F126" s="21"/>
      <c r="G126" s="21"/>
      <c r="H126" s="21"/>
      <c r="I126" s="21"/>
      <c r="J126" s="21"/>
      <c r="K126" s="21"/>
      <c r="L126" s="21"/>
      <c r="M126" s="21"/>
      <c r="N126" s="21"/>
      <c r="O126" s="22" t="str">
        <f t="shared" si="2"/>
        <v>/</v>
      </c>
      <c r="P126" s="21" t="e">
        <f>+VLOOKUP(O126,indices!C:G,3,0)</f>
        <v>#N/A</v>
      </c>
      <c r="Q126" s="26"/>
      <c r="R126" s="26"/>
      <c r="S126" s="26">
        <f t="shared" si="3"/>
        <v>0</v>
      </c>
      <c r="T126" s="21"/>
    </row>
    <row r="127" spans="1:20">
      <c r="A127" s="21"/>
      <c r="B127" s="21" t="e">
        <f>+VLOOKUP(A127,'liste écoles'!A:D,2,0)</f>
        <v>#N/A</v>
      </c>
      <c r="C127" s="21" t="e">
        <f>+VLOOKUP(A127,'liste écoles'!A:D,3,0)</f>
        <v>#N/A</v>
      </c>
      <c r="D127" s="21" t="e">
        <f>+VLOOKUP(A127,'liste écoles'!A:D,4,0)</f>
        <v>#N/A</v>
      </c>
      <c r="E127" s="21">
        <v>123</v>
      </c>
      <c r="F127" s="21"/>
      <c r="G127" s="21"/>
      <c r="H127" s="21"/>
      <c r="I127" s="21"/>
      <c r="J127" s="21"/>
      <c r="K127" s="21"/>
      <c r="L127" s="21"/>
      <c r="M127" s="21"/>
      <c r="N127" s="21"/>
      <c r="O127" s="22" t="str">
        <f t="shared" si="2"/>
        <v>/</v>
      </c>
      <c r="P127" s="21" t="e">
        <f>+VLOOKUP(O127,indices!C:G,3,0)</f>
        <v>#N/A</v>
      </c>
      <c r="Q127" s="26"/>
      <c r="R127" s="26"/>
      <c r="S127" s="26">
        <f t="shared" si="3"/>
        <v>0</v>
      </c>
      <c r="T127" s="21"/>
    </row>
    <row r="128" spans="1:20">
      <c r="A128" s="21"/>
      <c r="B128" s="21" t="e">
        <f>+VLOOKUP(A128,'liste écoles'!A:D,2,0)</f>
        <v>#N/A</v>
      </c>
      <c r="C128" s="21" t="e">
        <f>+VLOOKUP(A128,'liste écoles'!A:D,3,0)</f>
        <v>#N/A</v>
      </c>
      <c r="D128" s="21" t="e">
        <f>+VLOOKUP(A128,'liste écoles'!A:D,4,0)</f>
        <v>#N/A</v>
      </c>
      <c r="E128" s="21">
        <v>124</v>
      </c>
      <c r="F128" s="21"/>
      <c r="G128" s="21"/>
      <c r="H128" s="21"/>
      <c r="I128" s="21"/>
      <c r="J128" s="21"/>
      <c r="K128" s="21"/>
      <c r="L128" s="21"/>
      <c r="M128" s="21"/>
      <c r="N128" s="21"/>
      <c r="O128" s="22" t="str">
        <f t="shared" si="2"/>
        <v>/</v>
      </c>
      <c r="P128" s="21" t="e">
        <f>+VLOOKUP(O128,indices!C:G,3,0)</f>
        <v>#N/A</v>
      </c>
      <c r="Q128" s="26"/>
      <c r="R128" s="26"/>
      <c r="S128" s="26">
        <f t="shared" si="3"/>
        <v>0</v>
      </c>
      <c r="T128" s="21"/>
    </row>
    <row r="129" spans="1:20">
      <c r="A129" s="21"/>
      <c r="B129" s="21" t="e">
        <f>+VLOOKUP(A129,'liste écoles'!A:D,2,0)</f>
        <v>#N/A</v>
      </c>
      <c r="C129" s="21" t="e">
        <f>+VLOOKUP(A129,'liste écoles'!A:D,3,0)</f>
        <v>#N/A</v>
      </c>
      <c r="D129" s="21" t="e">
        <f>+VLOOKUP(A129,'liste écoles'!A:D,4,0)</f>
        <v>#N/A</v>
      </c>
      <c r="E129" s="21">
        <v>125</v>
      </c>
      <c r="F129" s="21"/>
      <c r="G129" s="21"/>
      <c r="H129" s="21"/>
      <c r="I129" s="21"/>
      <c r="J129" s="21"/>
      <c r="K129" s="21"/>
      <c r="L129" s="21"/>
      <c r="M129" s="21"/>
      <c r="N129" s="21"/>
      <c r="O129" s="22" t="str">
        <f t="shared" si="2"/>
        <v>/</v>
      </c>
      <c r="P129" s="21" t="e">
        <f>+VLOOKUP(O129,indices!C:G,3,0)</f>
        <v>#N/A</v>
      </c>
      <c r="Q129" s="26"/>
      <c r="R129" s="26"/>
      <c r="S129" s="26">
        <f t="shared" si="3"/>
        <v>0</v>
      </c>
      <c r="T129" s="21"/>
    </row>
    <row r="130" spans="1:20">
      <c r="A130" s="21"/>
      <c r="B130" s="21" t="e">
        <f>+VLOOKUP(A130,'liste écoles'!A:D,2,0)</f>
        <v>#N/A</v>
      </c>
      <c r="C130" s="21" t="e">
        <f>+VLOOKUP(A130,'liste écoles'!A:D,3,0)</f>
        <v>#N/A</v>
      </c>
      <c r="D130" s="21" t="e">
        <f>+VLOOKUP(A130,'liste écoles'!A:D,4,0)</f>
        <v>#N/A</v>
      </c>
      <c r="E130" s="21">
        <v>126</v>
      </c>
      <c r="F130" s="21"/>
      <c r="G130" s="21"/>
      <c r="H130" s="21"/>
      <c r="I130" s="21"/>
      <c r="J130" s="21"/>
      <c r="K130" s="21"/>
      <c r="L130" s="21"/>
      <c r="M130" s="21"/>
      <c r="N130" s="21"/>
      <c r="O130" s="22" t="str">
        <f t="shared" si="2"/>
        <v>/</v>
      </c>
      <c r="P130" s="21" t="e">
        <f>+VLOOKUP(O130,indices!C:G,3,0)</f>
        <v>#N/A</v>
      </c>
      <c r="Q130" s="26"/>
      <c r="R130" s="26"/>
      <c r="S130" s="26">
        <f t="shared" si="3"/>
        <v>0</v>
      </c>
      <c r="T130" s="21"/>
    </row>
    <row r="131" spans="1:20">
      <c r="A131" s="21"/>
      <c r="B131" s="21" t="e">
        <f>+VLOOKUP(A131,'liste écoles'!A:D,2,0)</f>
        <v>#N/A</v>
      </c>
      <c r="C131" s="21" t="e">
        <f>+VLOOKUP(A131,'liste écoles'!A:D,3,0)</f>
        <v>#N/A</v>
      </c>
      <c r="D131" s="21" t="e">
        <f>+VLOOKUP(A131,'liste écoles'!A:D,4,0)</f>
        <v>#N/A</v>
      </c>
      <c r="E131" s="21">
        <v>127</v>
      </c>
      <c r="F131" s="21"/>
      <c r="G131" s="21"/>
      <c r="H131" s="21"/>
      <c r="I131" s="21"/>
      <c r="J131" s="21"/>
      <c r="K131" s="21"/>
      <c r="L131" s="21"/>
      <c r="M131" s="21"/>
      <c r="N131" s="21"/>
      <c r="O131" s="22" t="str">
        <f t="shared" si="2"/>
        <v>/</v>
      </c>
      <c r="P131" s="21" t="e">
        <f>+VLOOKUP(O131,indices!C:G,3,0)</f>
        <v>#N/A</v>
      </c>
      <c r="Q131" s="26"/>
      <c r="R131" s="26"/>
      <c r="S131" s="26">
        <f t="shared" si="3"/>
        <v>0</v>
      </c>
      <c r="T131" s="21"/>
    </row>
    <row r="132" spans="1:20">
      <c r="A132" s="21"/>
      <c r="B132" s="21" t="e">
        <f>+VLOOKUP(A132,'liste écoles'!A:D,2,0)</f>
        <v>#N/A</v>
      </c>
      <c r="C132" s="21" t="e">
        <f>+VLOOKUP(A132,'liste écoles'!A:D,3,0)</f>
        <v>#N/A</v>
      </c>
      <c r="D132" s="21" t="e">
        <f>+VLOOKUP(A132,'liste écoles'!A:D,4,0)</f>
        <v>#N/A</v>
      </c>
      <c r="E132" s="21">
        <v>128</v>
      </c>
      <c r="F132" s="21"/>
      <c r="G132" s="21"/>
      <c r="H132" s="21"/>
      <c r="I132" s="21"/>
      <c r="J132" s="21"/>
      <c r="K132" s="21"/>
      <c r="L132" s="21"/>
      <c r="M132" s="21"/>
      <c r="N132" s="21"/>
      <c r="O132" s="22" t="str">
        <f t="shared" si="2"/>
        <v>/</v>
      </c>
      <c r="P132" s="21" t="e">
        <f>+VLOOKUP(O132,indices!C:G,3,0)</f>
        <v>#N/A</v>
      </c>
      <c r="Q132" s="26"/>
      <c r="R132" s="26"/>
      <c r="S132" s="26">
        <f t="shared" si="3"/>
        <v>0</v>
      </c>
      <c r="T132" s="21"/>
    </row>
    <row r="133" spans="1:20">
      <c r="A133" s="21"/>
      <c r="B133" s="21" t="e">
        <f>+VLOOKUP(A133,'liste écoles'!A:D,2,0)</f>
        <v>#N/A</v>
      </c>
      <c r="C133" s="21" t="e">
        <f>+VLOOKUP(A133,'liste écoles'!A:D,3,0)</f>
        <v>#N/A</v>
      </c>
      <c r="D133" s="21" t="e">
        <f>+VLOOKUP(A133,'liste écoles'!A:D,4,0)</f>
        <v>#N/A</v>
      </c>
      <c r="E133" s="21">
        <v>129</v>
      </c>
      <c r="F133" s="21"/>
      <c r="G133" s="21"/>
      <c r="H133" s="21"/>
      <c r="I133" s="21"/>
      <c r="J133" s="21"/>
      <c r="K133" s="21"/>
      <c r="L133" s="21"/>
      <c r="M133" s="21"/>
      <c r="N133" s="21"/>
      <c r="O133" s="22" t="str">
        <f t="shared" ref="O133:O196" si="4">+CONCATENATE(K133,"/",M133)</f>
        <v>/</v>
      </c>
      <c r="P133" s="21" t="e">
        <f>+VLOOKUP(O133,indices!C:G,3,0)</f>
        <v>#N/A</v>
      </c>
      <c r="Q133" s="26"/>
      <c r="R133" s="26"/>
      <c r="S133" s="26">
        <f t="shared" ref="S133:S196" si="5">+SUM(Q133:R133)</f>
        <v>0</v>
      </c>
      <c r="T133" s="21"/>
    </row>
    <row r="134" spans="1:20">
      <c r="A134" s="21"/>
      <c r="B134" s="21" t="e">
        <f>+VLOOKUP(A134,'liste écoles'!A:D,2,0)</f>
        <v>#N/A</v>
      </c>
      <c r="C134" s="21" t="e">
        <f>+VLOOKUP(A134,'liste écoles'!A:D,3,0)</f>
        <v>#N/A</v>
      </c>
      <c r="D134" s="21" t="e">
        <f>+VLOOKUP(A134,'liste écoles'!A:D,4,0)</f>
        <v>#N/A</v>
      </c>
      <c r="E134" s="21">
        <v>130</v>
      </c>
      <c r="F134" s="21"/>
      <c r="G134" s="21"/>
      <c r="H134" s="21"/>
      <c r="I134" s="21"/>
      <c r="J134" s="21"/>
      <c r="K134" s="21"/>
      <c r="L134" s="21"/>
      <c r="M134" s="21"/>
      <c r="N134" s="21"/>
      <c r="O134" s="22" t="str">
        <f t="shared" si="4"/>
        <v>/</v>
      </c>
      <c r="P134" s="21" t="e">
        <f>+VLOOKUP(O134,indices!C:G,3,0)</f>
        <v>#N/A</v>
      </c>
      <c r="Q134" s="26"/>
      <c r="R134" s="26"/>
      <c r="S134" s="26">
        <f t="shared" si="5"/>
        <v>0</v>
      </c>
      <c r="T134" s="21"/>
    </row>
    <row r="135" spans="1:20">
      <c r="A135" s="21"/>
      <c r="B135" s="21" t="e">
        <f>+VLOOKUP(A135,'liste écoles'!A:D,2,0)</f>
        <v>#N/A</v>
      </c>
      <c r="C135" s="21" t="e">
        <f>+VLOOKUP(A135,'liste écoles'!A:D,3,0)</f>
        <v>#N/A</v>
      </c>
      <c r="D135" s="21" t="e">
        <f>+VLOOKUP(A135,'liste écoles'!A:D,4,0)</f>
        <v>#N/A</v>
      </c>
      <c r="E135" s="21">
        <v>131</v>
      </c>
      <c r="F135" s="21"/>
      <c r="G135" s="21"/>
      <c r="H135" s="21"/>
      <c r="I135" s="21"/>
      <c r="J135" s="21"/>
      <c r="K135" s="21"/>
      <c r="L135" s="21"/>
      <c r="M135" s="21"/>
      <c r="N135" s="21"/>
      <c r="O135" s="22" t="str">
        <f t="shared" si="4"/>
        <v>/</v>
      </c>
      <c r="P135" s="21" t="e">
        <f>+VLOOKUP(O135,indices!C:G,3,0)</f>
        <v>#N/A</v>
      </c>
      <c r="Q135" s="26"/>
      <c r="R135" s="26"/>
      <c r="S135" s="26">
        <f t="shared" si="5"/>
        <v>0</v>
      </c>
      <c r="T135" s="21"/>
    </row>
    <row r="136" spans="1:20">
      <c r="A136" s="21"/>
      <c r="B136" s="21" t="e">
        <f>+VLOOKUP(A136,'liste écoles'!A:D,2,0)</f>
        <v>#N/A</v>
      </c>
      <c r="C136" s="21" t="e">
        <f>+VLOOKUP(A136,'liste écoles'!A:D,3,0)</f>
        <v>#N/A</v>
      </c>
      <c r="D136" s="21" t="e">
        <f>+VLOOKUP(A136,'liste écoles'!A:D,4,0)</f>
        <v>#N/A</v>
      </c>
      <c r="E136" s="21">
        <v>132</v>
      </c>
      <c r="F136" s="21"/>
      <c r="G136" s="21"/>
      <c r="H136" s="21"/>
      <c r="I136" s="21"/>
      <c r="J136" s="21"/>
      <c r="K136" s="21"/>
      <c r="L136" s="21"/>
      <c r="M136" s="21"/>
      <c r="N136" s="21"/>
      <c r="O136" s="22" t="str">
        <f t="shared" si="4"/>
        <v>/</v>
      </c>
      <c r="P136" s="21" t="e">
        <f>+VLOOKUP(O136,indices!C:G,3,0)</f>
        <v>#N/A</v>
      </c>
      <c r="Q136" s="26"/>
      <c r="R136" s="26"/>
      <c r="S136" s="26">
        <f t="shared" si="5"/>
        <v>0</v>
      </c>
      <c r="T136" s="21"/>
    </row>
    <row r="137" spans="1:20">
      <c r="A137" s="21"/>
      <c r="B137" s="21" t="e">
        <f>+VLOOKUP(A137,'liste écoles'!A:D,2,0)</f>
        <v>#N/A</v>
      </c>
      <c r="C137" s="21" t="e">
        <f>+VLOOKUP(A137,'liste écoles'!A:D,3,0)</f>
        <v>#N/A</v>
      </c>
      <c r="D137" s="21" t="e">
        <f>+VLOOKUP(A137,'liste écoles'!A:D,4,0)</f>
        <v>#N/A</v>
      </c>
      <c r="E137" s="21">
        <v>133</v>
      </c>
      <c r="F137" s="21"/>
      <c r="G137" s="21"/>
      <c r="H137" s="21"/>
      <c r="I137" s="21"/>
      <c r="J137" s="21"/>
      <c r="K137" s="21"/>
      <c r="L137" s="21"/>
      <c r="M137" s="21"/>
      <c r="N137" s="21"/>
      <c r="O137" s="22" t="str">
        <f t="shared" si="4"/>
        <v>/</v>
      </c>
      <c r="P137" s="21" t="e">
        <f>+VLOOKUP(O137,indices!C:G,3,0)</f>
        <v>#N/A</v>
      </c>
      <c r="Q137" s="26"/>
      <c r="R137" s="26"/>
      <c r="S137" s="26">
        <f t="shared" si="5"/>
        <v>0</v>
      </c>
      <c r="T137" s="21"/>
    </row>
    <row r="138" spans="1:20">
      <c r="A138" s="21"/>
      <c r="B138" s="21" t="e">
        <f>+VLOOKUP(A138,'liste écoles'!A:D,2,0)</f>
        <v>#N/A</v>
      </c>
      <c r="C138" s="21" t="e">
        <f>+VLOOKUP(A138,'liste écoles'!A:D,3,0)</f>
        <v>#N/A</v>
      </c>
      <c r="D138" s="21" t="e">
        <f>+VLOOKUP(A138,'liste écoles'!A:D,4,0)</f>
        <v>#N/A</v>
      </c>
      <c r="E138" s="21">
        <v>134</v>
      </c>
      <c r="F138" s="21"/>
      <c r="G138" s="21"/>
      <c r="H138" s="21"/>
      <c r="I138" s="21"/>
      <c r="J138" s="21"/>
      <c r="K138" s="21"/>
      <c r="L138" s="21"/>
      <c r="M138" s="21"/>
      <c r="N138" s="21"/>
      <c r="O138" s="22" t="str">
        <f t="shared" si="4"/>
        <v>/</v>
      </c>
      <c r="P138" s="21" t="e">
        <f>+VLOOKUP(O138,indices!C:G,3,0)</f>
        <v>#N/A</v>
      </c>
      <c r="Q138" s="26"/>
      <c r="R138" s="26"/>
      <c r="S138" s="26">
        <f t="shared" si="5"/>
        <v>0</v>
      </c>
      <c r="T138" s="21"/>
    </row>
    <row r="139" spans="1:20">
      <c r="A139" s="21"/>
      <c r="B139" s="21" t="e">
        <f>+VLOOKUP(A139,'liste écoles'!A:D,2,0)</f>
        <v>#N/A</v>
      </c>
      <c r="C139" s="21" t="e">
        <f>+VLOOKUP(A139,'liste écoles'!A:D,3,0)</f>
        <v>#N/A</v>
      </c>
      <c r="D139" s="21" t="e">
        <f>+VLOOKUP(A139,'liste écoles'!A:D,4,0)</f>
        <v>#N/A</v>
      </c>
      <c r="E139" s="21">
        <v>135</v>
      </c>
      <c r="F139" s="21"/>
      <c r="G139" s="21"/>
      <c r="H139" s="21"/>
      <c r="I139" s="21"/>
      <c r="J139" s="21"/>
      <c r="K139" s="21"/>
      <c r="L139" s="21"/>
      <c r="M139" s="21"/>
      <c r="N139" s="21"/>
      <c r="O139" s="22" t="str">
        <f t="shared" si="4"/>
        <v>/</v>
      </c>
      <c r="P139" s="21" t="e">
        <f>+VLOOKUP(O139,indices!C:G,3,0)</f>
        <v>#N/A</v>
      </c>
      <c r="Q139" s="26"/>
      <c r="R139" s="26"/>
      <c r="S139" s="26">
        <f t="shared" si="5"/>
        <v>0</v>
      </c>
      <c r="T139" s="21"/>
    </row>
    <row r="140" spans="1:20">
      <c r="A140" s="21"/>
      <c r="B140" s="21" t="e">
        <f>+VLOOKUP(A140,'liste écoles'!A:D,2,0)</f>
        <v>#N/A</v>
      </c>
      <c r="C140" s="21" t="e">
        <f>+VLOOKUP(A140,'liste écoles'!A:D,3,0)</f>
        <v>#N/A</v>
      </c>
      <c r="D140" s="21" t="e">
        <f>+VLOOKUP(A140,'liste écoles'!A:D,4,0)</f>
        <v>#N/A</v>
      </c>
      <c r="E140" s="21">
        <v>136</v>
      </c>
      <c r="F140" s="21"/>
      <c r="G140" s="21"/>
      <c r="H140" s="21"/>
      <c r="I140" s="21"/>
      <c r="J140" s="21"/>
      <c r="K140" s="21"/>
      <c r="L140" s="21"/>
      <c r="M140" s="21"/>
      <c r="N140" s="21"/>
      <c r="O140" s="22" t="str">
        <f t="shared" si="4"/>
        <v>/</v>
      </c>
      <c r="P140" s="21" t="e">
        <f>+VLOOKUP(O140,indices!C:G,3,0)</f>
        <v>#N/A</v>
      </c>
      <c r="Q140" s="26"/>
      <c r="R140" s="26"/>
      <c r="S140" s="26">
        <f t="shared" si="5"/>
        <v>0</v>
      </c>
      <c r="T140" s="21"/>
    </row>
    <row r="141" spans="1:20">
      <c r="A141" s="21"/>
      <c r="B141" s="21" t="e">
        <f>+VLOOKUP(A141,'liste écoles'!A:D,2,0)</f>
        <v>#N/A</v>
      </c>
      <c r="C141" s="21" t="e">
        <f>+VLOOKUP(A141,'liste écoles'!A:D,3,0)</f>
        <v>#N/A</v>
      </c>
      <c r="D141" s="21" t="e">
        <f>+VLOOKUP(A141,'liste écoles'!A:D,4,0)</f>
        <v>#N/A</v>
      </c>
      <c r="E141" s="21">
        <v>137</v>
      </c>
      <c r="F141" s="21"/>
      <c r="G141" s="21"/>
      <c r="H141" s="21"/>
      <c r="I141" s="21"/>
      <c r="J141" s="21"/>
      <c r="K141" s="21"/>
      <c r="L141" s="21"/>
      <c r="M141" s="21"/>
      <c r="N141" s="21"/>
      <c r="O141" s="22" t="str">
        <f t="shared" si="4"/>
        <v>/</v>
      </c>
      <c r="P141" s="21" t="e">
        <f>+VLOOKUP(O141,indices!C:G,3,0)</f>
        <v>#N/A</v>
      </c>
      <c r="Q141" s="26"/>
      <c r="R141" s="26"/>
      <c r="S141" s="26">
        <f t="shared" si="5"/>
        <v>0</v>
      </c>
      <c r="T141" s="21"/>
    </row>
    <row r="142" spans="1:20">
      <c r="A142" s="21"/>
      <c r="B142" s="21" t="e">
        <f>+VLOOKUP(A142,'liste écoles'!A:D,2,0)</f>
        <v>#N/A</v>
      </c>
      <c r="C142" s="21" t="e">
        <f>+VLOOKUP(A142,'liste écoles'!A:D,3,0)</f>
        <v>#N/A</v>
      </c>
      <c r="D142" s="21" t="e">
        <f>+VLOOKUP(A142,'liste écoles'!A:D,4,0)</f>
        <v>#N/A</v>
      </c>
      <c r="E142" s="21">
        <v>138</v>
      </c>
      <c r="F142" s="21"/>
      <c r="G142" s="21"/>
      <c r="H142" s="21"/>
      <c r="I142" s="21"/>
      <c r="J142" s="21"/>
      <c r="K142" s="21"/>
      <c r="L142" s="21"/>
      <c r="M142" s="21"/>
      <c r="N142" s="21"/>
      <c r="O142" s="22" t="str">
        <f t="shared" si="4"/>
        <v>/</v>
      </c>
      <c r="P142" s="21" t="e">
        <f>+VLOOKUP(O142,indices!C:G,3,0)</f>
        <v>#N/A</v>
      </c>
      <c r="Q142" s="26"/>
      <c r="R142" s="26"/>
      <c r="S142" s="26">
        <f t="shared" si="5"/>
        <v>0</v>
      </c>
      <c r="T142" s="21"/>
    </row>
    <row r="143" spans="1:20">
      <c r="A143" s="21"/>
      <c r="B143" s="21" t="e">
        <f>+VLOOKUP(A143,'liste écoles'!A:D,2,0)</f>
        <v>#N/A</v>
      </c>
      <c r="C143" s="21" t="e">
        <f>+VLOOKUP(A143,'liste écoles'!A:D,3,0)</f>
        <v>#N/A</v>
      </c>
      <c r="D143" s="21" t="e">
        <f>+VLOOKUP(A143,'liste écoles'!A:D,4,0)</f>
        <v>#N/A</v>
      </c>
      <c r="E143" s="21">
        <v>139</v>
      </c>
      <c r="F143" s="21"/>
      <c r="G143" s="21"/>
      <c r="H143" s="21"/>
      <c r="I143" s="21"/>
      <c r="J143" s="21"/>
      <c r="K143" s="21"/>
      <c r="L143" s="21"/>
      <c r="M143" s="21"/>
      <c r="N143" s="21"/>
      <c r="O143" s="22" t="str">
        <f t="shared" si="4"/>
        <v>/</v>
      </c>
      <c r="P143" s="21" t="e">
        <f>+VLOOKUP(O143,indices!C:G,3,0)</f>
        <v>#N/A</v>
      </c>
      <c r="Q143" s="26"/>
      <c r="R143" s="26"/>
      <c r="S143" s="26">
        <f t="shared" si="5"/>
        <v>0</v>
      </c>
      <c r="T143" s="21"/>
    </row>
    <row r="144" spans="1:20">
      <c r="A144" s="21"/>
      <c r="B144" s="21" t="e">
        <f>+VLOOKUP(A144,'liste écoles'!A:D,2,0)</f>
        <v>#N/A</v>
      </c>
      <c r="C144" s="21" t="e">
        <f>+VLOOKUP(A144,'liste écoles'!A:D,3,0)</f>
        <v>#N/A</v>
      </c>
      <c r="D144" s="21" t="e">
        <f>+VLOOKUP(A144,'liste écoles'!A:D,4,0)</f>
        <v>#N/A</v>
      </c>
      <c r="E144" s="21">
        <v>140</v>
      </c>
      <c r="F144" s="21"/>
      <c r="G144" s="21"/>
      <c r="H144" s="21"/>
      <c r="I144" s="21"/>
      <c r="J144" s="21"/>
      <c r="K144" s="21"/>
      <c r="L144" s="21"/>
      <c r="M144" s="21"/>
      <c r="N144" s="21"/>
      <c r="O144" s="22" t="str">
        <f t="shared" si="4"/>
        <v>/</v>
      </c>
      <c r="P144" s="21" t="e">
        <f>+VLOOKUP(O144,indices!C:G,3,0)</f>
        <v>#N/A</v>
      </c>
      <c r="Q144" s="26"/>
      <c r="R144" s="26"/>
      <c r="S144" s="26">
        <f t="shared" si="5"/>
        <v>0</v>
      </c>
      <c r="T144" s="21"/>
    </row>
    <row r="145" spans="1:20">
      <c r="A145" s="21"/>
      <c r="B145" s="21" t="e">
        <f>+VLOOKUP(A145,'liste écoles'!A:D,2,0)</f>
        <v>#N/A</v>
      </c>
      <c r="C145" s="21" t="e">
        <f>+VLOOKUP(A145,'liste écoles'!A:D,3,0)</f>
        <v>#N/A</v>
      </c>
      <c r="D145" s="21" t="e">
        <f>+VLOOKUP(A145,'liste écoles'!A:D,4,0)</f>
        <v>#N/A</v>
      </c>
      <c r="E145" s="21">
        <v>141</v>
      </c>
      <c r="F145" s="21"/>
      <c r="G145" s="21"/>
      <c r="H145" s="21"/>
      <c r="I145" s="21"/>
      <c r="J145" s="21"/>
      <c r="K145" s="21"/>
      <c r="L145" s="21"/>
      <c r="M145" s="21"/>
      <c r="N145" s="21"/>
      <c r="O145" s="22" t="str">
        <f t="shared" si="4"/>
        <v>/</v>
      </c>
      <c r="P145" s="21" t="e">
        <f>+VLOOKUP(O145,indices!C:G,3,0)</f>
        <v>#N/A</v>
      </c>
      <c r="Q145" s="26"/>
      <c r="R145" s="26"/>
      <c r="S145" s="26">
        <f t="shared" si="5"/>
        <v>0</v>
      </c>
      <c r="T145" s="21"/>
    </row>
    <row r="146" spans="1:20">
      <c r="A146" s="21"/>
      <c r="B146" s="21" t="e">
        <f>+VLOOKUP(A146,'liste écoles'!A:D,2,0)</f>
        <v>#N/A</v>
      </c>
      <c r="C146" s="21" t="e">
        <f>+VLOOKUP(A146,'liste écoles'!A:D,3,0)</f>
        <v>#N/A</v>
      </c>
      <c r="D146" s="21" t="e">
        <f>+VLOOKUP(A146,'liste écoles'!A:D,4,0)</f>
        <v>#N/A</v>
      </c>
      <c r="E146" s="21">
        <v>142</v>
      </c>
      <c r="F146" s="21"/>
      <c r="G146" s="21"/>
      <c r="H146" s="21"/>
      <c r="I146" s="21"/>
      <c r="J146" s="21"/>
      <c r="K146" s="21"/>
      <c r="L146" s="21"/>
      <c r="M146" s="21"/>
      <c r="N146" s="21"/>
      <c r="O146" s="22" t="str">
        <f t="shared" si="4"/>
        <v>/</v>
      </c>
      <c r="P146" s="21" t="e">
        <f>+VLOOKUP(O146,indices!C:G,3,0)</f>
        <v>#N/A</v>
      </c>
      <c r="Q146" s="26"/>
      <c r="R146" s="26"/>
      <c r="S146" s="26">
        <f t="shared" si="5"/>
        <v>0</v>
      </c>
      <c r="T146" s="21"/>
    </row>
    <row r="147" spans="1:20">
      <c r="A147" s="21"/>
      <c r="B147" s="21" t="e">
        <f>+VLOOKUP(A147,'liste écoles'!A:D,2,0)</f>
        <v>#N/A</v>
      </c>
      <c r="C147" s="21" t="e">
        <f>+VLOOKUP(A147,'liste écoles'!A:D,3,0)</f>
        <v>#N/A</v>
      </c>
      <c r="D147" s="21" t="e">
        <f>+VLOOKUP(A147,'liste écoles'!A:D,4,0)</f>
        <v>#N/A</v>
      </c>
      <c r="E147" s="21">
        <v>143</v>
      </c>
      <c r="F147" s="21"/>
      <c r="G147" s="21"/>
      <c r="H147" s="21"/>
      <c r="I147" s="21"/>
      <c r="J147" s="21"/>
      <c r="K147" s="21"/>
      <c r="L147" s="21"/>
      <c r="M147" s="21"/>
      <c r="N147" s="21"/>
      <c r="O147" s="22" t="str">
        <f t="shared" si="4"/>
        <v>/</v>
      </c>
      <c r="P147" s="21" t="e">
        <f>+VLOOKUP(O147,indices!C:G,3,0)</f>
        <v>#N/A</v>
      </c>
      <c r="Q147" s="26"/>
      <c r="R147" s="26"/>
      <c r="S147" s="26">
        <f t="shared" si="5"/>
        <v>0</v>
      </c>
      <c r="T147" s="21"/>
    </row>
    <row r="148" spans="1:20">
      <c r="A148" s="21"/>
      <c r="B148" s="21" t="e">
        <f>+VLOOKUP(A148,'liste écoles'!A:D,2,0)</f>
        <v>#N/A</v>
      </c>
      <c r="C148" s="21" t="e">
        <f>+VLOOKUP(A148,'liste écoles'!A:D,3,0)</f>
        <v>#N/A</v>
      </c>
      <c r="D148" s="21" t="e">
        <f>+VLOOKUP(A148,'liste écoles'!A:D,4,0)</f>
        <v>#N/A</v>
      </c>
      <c r="E148" s="21">
        <v>144</v>
      </c>
      <c r="F148" s="21"/>
      <c r="G148" s="21"/>
      <c r="H148" s="21"/>
      <c r="I148" s="21"/>
      <c r="J148" s="21"/>
      <c r="K148" s="21"/>
      <c r="L148" s="21"/>
      <c r="M148" s="21"/>
      <c r="N148" s="21"/>
      <c r="O148" s="22" t="str">
        <f t="shared" si="4"/>
        <v>/</v>
      </c>
      <c r="P148" s="21" t="e">
        <f>+VLOOKUP(O148,indices!C:G,3,0)</f>
        <v>#N/A</v>
      </c>
      <c r="Q148" s="26"/>
      <c r="R148" s="26"/>
      <c r="S148" s="26">
        <f t="shared" si="5"/>
        <v>0</v>
      </c>
      <c r="T148" s="21"/>
    </row>
    <row r="149" spans="1:20">
      <c r="A149" s="21"/>
      <c r="B149" s="21" t="e">
        <f>+VLOOKUP(A149,'liste écoles'!A:D,2,0)</f>
        <v>#N/A</v>
      </c>
      <c r="C149" s="21" t="e">
        <f>+VLOOKUP(A149,'liste écoles'!A:D,3,0)</f>
        <v>#N/A</v>
      </c>
      <c r="D149" s="21" t="e">
        <f>+VLOOKUP(A149,'liste écoles'!A:D,4,0)</f>
        <v>#N/A</v>
      </c>
      <c r="E149" s="21">
        <v>145</v>
      </c>
      <c r="F149" s="21"/>
      <c r="G149" s="21"/>
      <c r="H149" s="21"/>
      <c r="I149" s="21"/>
      <c r="J149" s="21"/>
      <c r="K149" s="21"/>
      <c r="L149" s="21"/>
      <c r="M149" s="21"/>
      <c r="N149" s="21"/>
      <c r="O149" s="22" t="str">
        <f t="shared" si="4"/>
        <v>/</v>
      </c>
      <c r="P149" s="21" t="e">
        <f>+VLOOKUP(O149,indices!C:G,3,0)</f>
        <v>#N/A</v>
      </c>
      <c r="Q149" s="26"/>
      <c r="R149" s="26"/>
      <c r="S149" s="26">
        <f t="shared" si="5"/>
        <v>0</v>
      </c>
      <c r="T149" s="21"/>
    </row>
    <row r="150" spans="1:20">
      <c r="A150" s="21"/>
      <c r="B150" s="21" t="e">
        <f>+VLOOKUP(A150,'liste écoles'!A:D,2,0)</f>
        <v>#N/A</v>
      </c>
      <c r="C150" s="21" t="e">
        <f>+VLOOKUP(A150,'liste écoles'!A:D,3,0)</f>
        <v>#N/A</v>
      </c>
      <c r="D150" s="21" t="e">
        <f>+VLOOKUP(A150,'liste écoles'!A:D,4,0)</f>
        <v>#N/A</v>
      </c>
      <c r="E150" s="21">
        <v>146</v>
      </c>
      <c r="F150" s="21"/>
      <c r="G150" s="21"/>
      <c r="H150" s="21"/>
      <c r="I150" s="21"/>
      <c r="J150" s="21"/>
      <c r="K150" s="21"/>
      <c r="L150" s="21"/>
      <c r="M150" s="21"/>
      <c r="N150" s="21"/>
      <c r="O150" s="22" t="str">
        <f t="shared" si="4"/>
        <v>/</v>
      </c>
      <c r="P150" s="21" t="e">
        <f>+VLOOKUP(O150,indices!C:G,3,0)</f>
        <v>#N/A</v>
      </c>
      <c r="Q150" s="26"/>
      <c r="R150" s="26"/>
      <c r="S150" s="26">
        <f t="shared" si="5"/>
        <v>0</v>
      </c>
      <c r="T150" s="21"/>
    </row>
    <row r="151" spans="1:20">
      <c r="A151" s="21"/>
      <c r="B151" s="21" t="e">
        <f>+VLOOKUP(A151,'liste écoles'!A:D,2,0)</f>
        <v>#N/A</v>
      </c>
      <c r="C151" s="21" t="e">
        <f>+VLOOKUP(A151,'liste écoles'!A:D,3,0)</f>
        <v>#N/A</v>
      </c>
      <c r="D151" s="21" t="e">
        <f>+VLOOKUP(A151,'liste écoles'!A:D,4,0)</f>
        <v>#N/A</v>
      </c>
      <c r="E151" s="21">
        <v>147</v>
      </c>
      <c r="F151" s="21"/>
      <c r="G151" s="21"/>
      <c r="H151" s="21"/>
      <c r="I151" s="21"/>
      <c r="J151" s="21"/>
      <c r="K151" s="21"/>
      <c r="L151" s="21"/>
      <c r="M151" s="21"/>
      <c r="N151" s="21"/>
      <c r="O151" s="22" t="str">
        <f t="shared" si="4"/>
        <v>/</v>
      </c>
      <c r="P151" s="21" t="e">
        <f>+VLOOKUP(O151,indices!C:G,3,0)</f>
        <v>#N/A</v>
      </c>
      <c r="Q151" s="26"/>
      <c r="R151" s="26"/>
      <c r="S151" s="26">
        <f t="shared" si="5"/>
        <v>0</v>
      </c>
      <c r="T151" s="21"/>
    </row>
    <row r="152" spans="1:20">
      <c r="A152" s="21"/>
      <c r="B152" s="21" t="e">
        <f>+VLOOKUP(A152,'liste écoles'!A:D,2,0)</f>
        <v>#N/A</v>
      </c>
      <c r="C152" s="21" t="e">
        <f>+VLOOKUP(A152,'liste écoles'!A:D,3,0)</f>
        <v>#N/A</v>
      </c>
      <c r="D152" s="21" t="e">
        <f>+VLOOKUP(A152,'liste écoles'!A:D,4,0)</f>
        <v>#N/A</v>
      </c>
      <c r="E152" s="21">
        <v>148</v>
      </c>
      <c r="F152" s="21"/>
      <c r="G152" s="21"/>
      <c r="H152" s="21"/>
      <c r="I152" s="21"/>
      <c r="J152" s="21"/>
      <c r="K152" s="21"/>
      <c r="L152" s="21"/>
      <c r="M152" s="21"/>
      <c r="N152" s="21"/>
      <c r="O152" s="22" t="str">
        <f t="shared" si="4"/>
        <v>/</v>
      </c>
      <c r="P152" s="21" t="e">
        <f>+VLOOKUP(O152,indices!C:G,3,0)</f>
        <v>#N/A</v>
      </c>
      <c r="Q152" s="26"/>
      <c r="R152" s="26"/>
      <c r="S152" s="26">
        <f t="shared" si="5"/>
        <v>0</v>
      </c>
      <c r="T152" s="21"/>
    </row>
    <row r="153" spans="1:20">
      <c r="A153" s="21"/>
      <c r="B153" s="21" t="e">
        <f>+VLOOKUP(A153,'liste écoles'!A:D,2,0)</f>
        <v>#N/A</v>
      </c>
      <c r="C153" s="21" t="e">
        <f>+VLOOKUP(A153,'liste écoles'!A:D,3,0)</f>
        <v>#N/A</v>
      </c>
      <c r="D153" s="21" t="e">
        <f>+VLOOKUP(A153,'liste écoles'!A:D,4,0)</f>
        <v>#N/A</v>
      </c>
      <c r="E153" s="21">
        <v>149</v>
      </c>
      <c r="F153" s="21"/>
      <c r="G153" s="21"/>
      <c r="H153" s="21"/>
      <c r="I153" s="21"/>
      <c r="J153" s="21"/>
      <c r="K153" s="21"/>
      <c r="L153" s="21"/>
      <c r="M153" s="21"/>
      <c r="N153" s="21"/>
      <c r="O153" s="22" t="str">
        <f t="shared" si="4"/>
        <v>/</v>
      </c>
      <c r="P153" s="21" t="e">
        <f>+VLOOKUP(O153,indices!C:G,3,0)</f>
        <v>#N/A</v>
      </c>
      <c r="Q153" s="26"/>
      <c r="R153" s="26"/>
      <c r="S153" s="26">
        <f t="shared" si="5"/>
        <v>0</v>
      </c>
      <c r="T153" s="21"/>
    </row>
    <row r="154" spans="1:20">
      <c r="A154" s="21"/>
      <c r="B154" s="21" t="e">
        <f>+VLOOKUP(A154,'liste écoles'!A:D,2,0)</f>
        <v>#N/A</v>
      </c>
      <c r="C154" s="21" t="e">
        <f>+VLOOKUP(A154,'liste écoles'!A:D,3,0)</f>
        <v>#N/A</v>
      </c>
      <c r="D154" s="21" t="e">
        <f>+VLOOKUP(A154,'liste écoles'!A:D,4,0)</f>
        <v>#N/A</v>
      </c>
      <c r="E154" s="21">
        <v>150</v>
      </c>
      <c r="F154" s="21"/>
      <c r="G154" s="21"/>
      <c r="H154" s="21"/>
      <c r="I154" s="21"/>
      <c r="J154" s="21"/>
      <c r="K154" s="21"/>
      <c r="L154" s="21"/>
      <c r="M154" s="21"/>
      <c r="N154" s="21"/>
      <c r="O154" s="22" t="str">
        <f t="shared" si="4"/>
        <v>/</v>
      </c>
      <c r="P154" s="21" t="e">
        <f>+VLOOKUP(O154,indices!C:G,3,0)</f>
        <v>#N/A</v>
      </c>
      <c r="Q154" s="26"/>
      <c r="R154" s="26"/>
      <c r="S154" s="26">
        <f t="shared" si="5"/>
        <v>0</v>
      </c>
      <c r="T154" s="21"/>
    </row>
    <row r="155" spans="1:20">
      <c r="A155" s="21"/>
      <c r="B155" s="21" t="e">
        <f>+VLOOKUP(A155,'liste écoles'!A:D,2,0)</f>
        <v>#N/A</v>
      </c>
      <c r="C155" s="21" t="e">
        <f>+VLOOKUP(A155,'liste écoles'!A:D,3,0)</f>
        <v>#N/A</v>
      </c>
      <c r="D155" s="21" t="e">
        <f>+VLOOKUP(A155,'liste écoles'!A:D,4,0)</f>
        <v>#N/A</v>
      </c>
      <c r="E155" s="21">
        <v>151</v>
      </c>
      <c r="F155" s="21"/>
      <c r="G155" s="21"/>
      <c r="H155" s="21"/>
      <c r="I155" s="21"/>
      <c r="J155" s="21"/>
      <c r="K155" s="21"/>
      <c r="L155" s="21"/>
      <c r="M155" s="21"/>
      <c r="N155" s="21"/>
      <c r="O155" s="22" t="str">
        <f t="shared" si="4"/>
        <v>/</v>
      </c>
      <c r="P155" s="21" t="e">
        <f>+VLOOKUP(O155,indices!C:G,3,0)</f>
        <v>#N/A</v>
      </c>
      <c r="Q155" s="26"/>
      <c r="R155" s="26"/>
      <c r="S155" s="26">
        <f t="shared" si="5"/>
        <v>0</v>
      </c>
      <c r="T155" s="21"/>
    </row>
    <row r="156" spans="1:20">
      <c r="A156" s="21"/>
      <c r="B156" s="21" t="e">
        <f>+VLOOKUP(A156,'liste écoles'!A:D,2,0)</f>
        <v>#N/A</v>
      </c>
      <c r="C156" s="21" t="e">
        <f>+VLOOKUP(A156,'liste écoles'!A:D,3,0)</f>
        <v>#N/A</v>
      </c>
      <c r="D156" s="21" t="e">
        <f>+VLOOKUP(A156,'liste écoles'!A:D,4,0)</f>
        <v>#N/A</v>
      </c>
      <c r="E156" s="21">
        <v>152</v>
      </c>
      <c r="F156" s="21"/>
      <c r="G156" s="21"/>
      <c r="H156" s="21"/>
      <c r="I156" s="21"/>
      <c r="J156" s="21"/>
      <c r="K156" s="21"/>
      <c r="L156" s="21"/>
      <c r="M156" s="21"/>
      <c r="N156" s="21"/>
      <c r="O156" s="22" t="str">
        <f t="shared" si="4"/>
        <v>/</v>
      </c>
      <c r="P156" s="21" t="e">
        <f>+VLOOKUP(O156,indices!C:G,3,0)</f>
        <v>#N/A</v>
      </c>
      <c r="Q156" s="26"/>
      <c r="R156" s="26"/>
      <c r="S156" s="26">
        <f t="shared" si="5"/>
        <v>0</v>
      </c>
      <c r="T156" s="21"/>
    </row>
    <row r="157" spans="1:20">
      <c r="A157" s="21"/>
      <c r="B157" s="21" t="e">
        <f>+VLOOKUP(A157,'liste écoles'!A:D,2,0)</f>
        <v>#N/A</v>
      </c>
      <c r="C157" s="21" t="e">
        <f>+VLOOKUP(A157,'liste écoles'!A:D,3,0)</f>
        <v>#N/A</v>
      </c>
      <c r="D157" s="21" t="e">
        <f>+VLOOKUP(A157,'liste écoles'!A:D,4,0)</f>
        <v>#N/A</v>
      </c>
      <c r="E157" s="21">
        <v>153</v>
      </c>
      <c r="F157" s="21"/>
      <c r="G157" s="21"/>
      <c r="H157" s="21"/>
      <c r="I157" s="21"/>
      <c r="J157" s="21"/>
      <c r="K157" s="21"/>
      <c r="L157" s="21"/>
      <c r="M157" s="21"/>
      <c r="N157" s="21"/>
      <c r="O157" s="22" t="str">
        <f t="shared" si="4"/>
        <v>/</v>
      </c>
      <c r="P157" s="21" t="e">
        <f>+VLOOKUP(O157,indices!C:G,3,0)</f>
        <v>#N/A</v>
      </c>
      <c r="Q157" s="26"/>
      <c r="R157" s="26"/>
      <c r="S157" s="26">
        <f t="shared" si="5"/>
        <v>0</v>
      </c>
      <c r="T157" s="21"/>
    </row>
    <row r="158" spans="1:20">
      <c r="A158" s="21"/>
      <c r="B158" s="21" t="e">
        <f>+VLOOKUP(A158,'liste écoles'!A:D,2,0)</f>
        <v>#N/A</v>
      </c>
      <c r="C158" s="21" t="e">
        <f>+VLOOKUP(A158,'liste écoles'!A:D,3,0)</f>
        <v>#N/A</v>
      </c>
      <c r="D158" s="21" t="e">
        <f>+VLOOKUP(A158,'liste écoles'!A:D,4,0)</f>
        <v>#N/A</v>
      </c>
      <c r="E158" s="21">
        <v>154</v>
      </c>
      <c r="F158" s="21"/>
      <c r="G158" s="21"/>
      <c r="H158" s="21"/>
      <c r="I158" s="21"/>
      <c r="J158" s="21"/>
      <c r="K158" s="21"/>
      <c r="L158" s="21"/>
      <c r="M158" s="21"/>
      <c r="N158" s="21"/>
      <c r="O158" s="22" t="str">
        <f t="shared" si="4"/>
        <v>/</v>
      </c>
      <c r="P158" s="21" t="e">
        <f>+VLOOKUP(O158,indices!C:G,3,0)</f>
        <v>#N/A</v>
      </c>
      <c r="Q158" s="26"/>
      <c r="R158" s="26"/>
      <c r="S158" s="26">
        <f t="shared" si="5"/>
        <v>0</v>
      </c>
      <c r="T158" s="21"/>
    </row>
    <row r="159" spans="1:20">
      <c r="A159" s="21"/>
      <c r="B159" s="21" t="e">
        <f>+VLOOKUP(A159,'liste écoles'!A:D,2,0)</f>
        <v>#N/A</v>
      </c>
      <c r="C159" s="21" t="e">
        <f>+VLOOKUP(A159,'liste écoles'!A:D,3,0)</f>
        <v>#N/A</v>
      </c>
      <c r="D159" s="21" t="e">
        <f>+VLOOKUP(A159,'liste écoles'!A:D,4,0)</f>
        <v>#N/A</v>
      </c>
      <c r="E159" s="21">
        <v>155</v>
      </c>
      <c r="F159" s="21"/>
      <c r="G159" s="21"/>
      <c r="H159" s="21"/>
      <c r="I159" s="21"/>
      <c r="J159" s="21"/>
      <c r="K159" s="21"/>
      <c r="L159" s="21"/>
      <c r="M159" s="21"/>
      <c r="N159" s="21"/>
      <c r="O159" s="22" t="str">
        <f t="shared" si="4"/>
        <v>/</v>
      </c>
      <c r="P159" s="21" t="e">
        <f>+VLOOKUP(O159,indices!C:G,3,0)</f>
        <v>#N/A</v>
      </c>
      <c r="Q159" s="26"/>
      <c r="R159" s="26"/>
      <c r="S159" s="26">
        <f t="shared" si="5"/>
        <v>0</v>
      </c>
      <c r="T159" s="21"/>
    </row>
    <row r="160" spans="1:20">
      <c r="A160" s="21"/>
      <c r="B160" s="21" t="e">
        <f>+VLOOKUP(A160,'liste écoles'!A:D,2,0)</f>
        <v>#N/A</v>
      </c>
      <c r="C160" s="21" t="e">
        <f>+VLOOKUP(A160,'liste écoles'!A:D,3,0)</f>
        <v>#N/A</v>
      </c>
      <c r="D160" s="21" t="e">
        <f>+VLOOKUP(A160,'liste écoles'!A:D,4,0)</f>
        <v>#N/A</v>
      </c>
      <c r="E160" s="21">
        <v>156</v>
      </c>
      <c r="F160" s="21"/>
      <c r="G160" s="21"/>
      <c r="H160" s="21"/>
      <c r="I160" s="21"/>
      <c r="J160" s="21"/>
      <c r="K160" s="21"/>
      <c r="L160" s="21"/>
      <c r="M160" s="21"/>
      <c r="N160" s="21"/>
      <c r="O160" s="22" t="str">
        <f t="shared" si="4"/>
        <v>/</v>
      </c>
      <c r="P160" s="21" t="e">
        <f>+VLOOKUP(O160,indices!C:G,3,0)</f>
        <v>#N/A</v>
      </c>
      <c r="Q160" s="26"/>
      <c r="R160" s="26"/>
      <c r="S160" s="26">
        <f t="shared" si="5"/>
        <v>0</v>
      </c>
      <c r="T160" s="21"/>
    </row>
    <row r="161" spans="1:20">
      <c r="A161" s="21"/>
      <c r="B161" s="21" t="e">
        <f>+VLOOKUP(A161,'liste écoles'!A:D,2,0)</f>
        <v>#N/A</v>
      </c>
      <c r="C161" s="21" t="e">
        <f>+VLOOKUP(A161,'liste écoles'!A:D,3,0)</f>
        <v>#N/A</v>
      </c>
      <c r="D161" s="21" t="e">
        <f>+VLOOKUP(A161,'liste écoles'!A:D,4,0)</f>
        <v>#N/A</v>
      </c>
      <c r="E161" s="21">
        <v>157</v>
      </c>
      <c r="F161" s="21"/>
      <c r="G161" s="21"/>
      <c r="H161" s="21"/>
      <c r="I161" s="21"/>
      <c r="J161" s="21"/>
      <c r="K161" s="21"/>
      <c r="L161" s="21"/>
      <c r="M161" s="21"/>
      <c r="N161" s="21"/>
      <c r="O161" s="22" t="str">
        <f t="shared" si="4"/>
        <v>/</v>
      </c>
      <c r="P161" s="21" t="e">
        <f>+VLOOKUP(O161,indices!C:G,3,0)</f>
        <v>#N/A</v>
      </c>
      <c r="Q161" s="26"/>
      <c r="R161" s="26"/>
      <c r="S161" s="26">
        <f t="shared" si="5"/>
        <v>0</v>
      </c>
      <c r="T161" s="21"/>
    </row>
    <row r="162" spans="1:20">
      <c r="A162" s="21"/>
      <c r="B162" s="21" t="e">
        <f>+VLOOKUP(A162,'liste écoles'!A:D,2,0)</f>
        <v>#N/A</v>
      </c>
      <c r="C162" s="21" t="e">
        <f>+VLOOKUP(A162,'liste écoles'!A:D,3,0)</f>
        <v>#N/A</v>
      </c>
      <c r="D162" s="21" t="e">
        <f>+VLOOKUP(A162,'liste écoles'!A:D,4,0)</f>
        <v>#N/A</v>
      </c>
      <c r="E162" s="21">
        <v>158</v>
      </c>
      <c r="F162" s="21"/>
      <c r="G162" s="21"/>
      <c r="H162" s="21"/>
      <c r="I162" s="21"/>
      <c r="J162" s="21"/>
      <c r="K162" s="21"/>
      <c r="L162" s="21"/>
      <c r="M162" s="21"/>
      <c r="N162" s="21"/>
      <c r="O162" s="22" t="str">
        <f t="shared" si="4"/>
        <v>/</v>
      </c>
      <c r="P162" s="21" t="e">
        <f>+VLOOKUP(O162,indices!C:G,3,0)</f>
        <v>#N/A</v>
      </c>
      <c r="Q162" s="26"/>
      <c r="R162" s="26"/>
      <c r="S162" s="26">
        <f t="shared" si="5"/>
        <v>0</v>
      </c>
      <c r="T162" s="21"/>
    </row>
    <row r="163" spans="1:20">
      <c r="A163" s="21"/>
      <c r="B163" s="21" t="e">
        <f>+VLOOKUP(A163,'liste écoles'!A:D,2,0)</f>
        <v>#N/A</v>
      </c>
      <c r="C163" s="21" t="e">
        <f>+VLOOKUP(A163,'liste écoles'!A:D,3,0)</f>
        <v>#N/A</v>
      </c>
      <c r="D163" s="21" t="e">
        <f>+VLOOKUP(A163,'liste écoles'!A:D,4,0)</f>
        <v>#N/A</v>
      </c>
      <c r="E163" s="21">
        <v>159</v>
      </c>
      <c r="F163" s="21"/>
      <c r="G163" s="21"/>
      <c r="H163" s="21"/>
      <c r="I163" s="21"/>
      <c r="J163" s="21"/>
      <c r="K163" s="21"/>
      <c r="L163" s="21"/>
      <c r="M163" s="21"/>
      <c r="N163" s="21"/>
      <c r="O163" s="22" t="str">
        <f t="shared" si="4"/>
        <v>/</v>
      </c>
      <c r="P163" s="21" t="e">
        <f>+VLOOKUP(O163,indices!C:G,3,0)</f>
        <v>#N/A</v>
      </c>
      <c r="Q163" s="26"/>
      <c r="R163" s="26"/>
      <c r="S163" s="26">
        <f t="shared" si="5"/>
        <v>0</v>
      </c>
      <c r="T163" s="21"/>
    </row>
    <row r="164" spans="1:20">
      <c r="A164" s="21"/>
      <c r="B164" s="21" t="e">
        <f>+VLOOKUP(A164,'liste écoles'!A:D,2,0)</f>
        <v>#N/A</v>
      </c>
      <c r="C164" s="21" t="e">
        <f>+VLOOKUP(A164,'liste écoles'!A:D,3,0)</f>
        <v>#N/A</v>
      </c>
      <c r="D164" s="21" t="e">
        <f>+VLOOKUP(A164,'liste écoles'!A:D,4,0)</f>
        <v>#N/A</v>
      </c>
      <c r="E164" s="21">
        <v>160</v>
      </c>
      <c r="F164" s="21"/>
      <c r="G164" s="21"/>
      <c r="H164" s="21"/>
      <c r="I164" s="21"/>
      <c r="J164" s="21"/>
      <c r="K164" s="21"/>
      <c r="L164" s="21"/>
      <c r="M164" s="21"/>
      <c r="N164" s="21"/>
      <c r="O164" s="22" t="str">
        <f t="shared" si="4"/>
        <v>/</v>
      </c>
      <c r="P164" s="21" t="e">
        <f>+VLOOKUP(O164,indices!C:G,3,0)</f>
        <v>#N/A</v>
      </c>
      <c r="Q164" s="26"/>
      <c r="R164" s="26"/>
      <c r="S164" s="26">
        <f t="shared" si="5"/>
        <v>0</v>
      </c>
      <c r="T164" s="21"/>
    </row>
    <row r="165" spans="1:20">
      <c r="A165" s="21"/>
      <c r="B165" s="21" t="e">
        <f>+VLOOKUP(A165,'liste écoles'!A:D,2,0)</f>
        <v>#N/A</v>
      </c>
      <c r="C165" s="21" t="e">
        <f>+VLOOKUP(A165,'liste écoles'!A:D,3,0)</f>
        <v>#N/A</v>
      </c>
      <c r="D165" s="21" t="e">
        <f>+VLOOKUP(A165,'liste écoles'!A:D,4,0)</f>
        <v>#N/A</v>
      </c>
      <c r="E165" s="21">
        <v>161</v>
      </c>
      <c r="F165" s="21"/>
      <c r="G165" s="21"/>
      <c r="H165" s="21"/>
      <c r="I165" s="21"/>
      <c r="J165" s="21"/>
      <c r="K165" s="21"/>
      <c r="L165" s="21"/>
      <c r="M165" s="21"/>
      <c r="N165" s="21"/>
      <c r="O165" s="22" t="str">
        <f t="shared" si="4"/>
        <v>/</v>
      </c>
      <c r="P165" s="21" t="e">
        <f>+VLOOKUP(O165,indices!C:G,3,0)</f>
        <v>#N/A</v>
      </c>
      <c r="Q165" s="26"/>
      <c r="R165" s="26"/>
      <c r="S165" s="26">
        <f t="shared" si="5"/>
        <v>0</v>
      </c>
      <c r="T165" s="21"/>
    </row>
    <row r="166" spans="1:20">
      <c r="A166" s="21"/>
      <c r="B166" s="21" t="e">
        <f>+VLOOKUP(A166,'liste écoles'!A:D,2,0)</f>
        <v>#N/A</v>
      </c>
      <c r="C166" s="21" t="e">
        <f>+VLOOKUP(A166,'liste écoles'!A:D,3,0)</f>
        <v>#N/A</v>
      </c>
      <c r="D166" s="21" t="e">
        <f>+VLOOKUP(A166,'liste écoles'!A:D,4,0)</f>
        <v>#N/A</v>
      </c>
      <c r="E166" s="21">
        <v>162</v>
      </c>
      <c r="F166" s="21"/>
      <c r="G166" s="21"/>
      <c r="H166" s="21"/>
      <c r="I166" s="21"/>
      <c r="J166" s="21"/>
      <c r="K166" s="21"/>
      <c r="L166" s="21"/>
      <c r="M166" s="21"/>
      <c r="N166" s="21"/>
      <c r="O166" s="22" t="str">
        <f t="shared" si="4"/>
        <v>/</v>
      </c>
      <c r="P166" s="21" t="e">
        <f>+VLOOKUP(O166,indices!C:G,3,0)</f>
        <v>#N/A</v>
      </c>
      <c r="Q166" s="26"/>
      <c r="R166" s="26"/>
      <c r="S166" s="26">
        <f t="shared" si="5"/>
        <v>0</v>
      </c>
      <c r="T166" s="21"/>
    </row>
    <row r="167" spans="1:20">
      <c r="A167" s="21"/>
      <c r="B167" s="21" t="e">
        <f>+VLOOKUP(A167,'liste écoles'!A:D,2,0)</f>
        <v>#N/A</v>
      </c>
      <c r="C167" s="21" t="e">
        <f>+VLOOKUP(A167,'liste écoles'!A:D,3,0)</f>
        <v>#N/A</v>
      </c>
      <c r="D167" s="21" t="e">
        <f>+VLOOKUP(A167,'liste écoles'!A:D,4,0)</f>
        <v>#N/A</v>
      </c>
      <c r="E167" s="21">
        <v>163</v>
      </c>
      <c r="F167" s="21"/>
      <c r="G167" s="21"/>
      <c r="H167" s="21"/>
      <c r="I167" s="21"/>
      <c r="J167" s="21"/>
      <c r="K167" s="21"/>
      <c r="L167" s="21"/>
      <c r="M167" s="21"/>
      <c r="N167" s="21"/>
      <c r="O167" s="22" t="str">
        <f t="shared" si="4"/>
        <v>/</v>
      </c>
      <c r="P167" s="21" t="e">
        <f>+VLOOKUP(O167,indices!C:G,3,0)</f>
        <v>#N/A</v>
      </c>
      <c r="Q167" s="26"/>
      <c r="R167" s="26"/>
      <c r="S167" s="26">
        <f t="shared" si="5"/>
        <v>0</v>
      </c>
      <c r="T167" s="21"/>
    </row>
    <row r="168" spans="1:20">
      <c r="A168" s="21"/>
      <c r="B168" s="21" t="e">
        <f>+VLOOKUP(A168,'liste écoles'!A:D,2,0)</f>
        <v>#N/A</v>
      </c>
      <c r="C168" s="21" t="e">
        <f>+VLOOKUP(A168,'liste écoles'!A:D,3,0)</f>
        <v>#N/A</v>
      </c>
      <c r="D168" s="21" t="e">
        <f>+VLOOKUP(A168,'liste écoles'!A:D,4,0)</f>
        <v>#N/A</v>
      </c>
      <c r="E168" s="21">
        <v>164</v>
      </c>
      <c r="F168" s="21"/>
      <c r="G168" s="21"/>
      <c r="H168" s="21"/>
      <c r="I168" s="21"/>
      <c r="J168" s="21"/>
      <c r="K168" s="21"/>
      <c r="L168" s="21"/>
      <c r="M168" s="21"/>
      <c r="N168" s="21"/>
      <c r="O168" s="22" t="str">
        <f t="shared" si="4"/>
        <v>/</v>
      </c>
      <c r="P168" s="21" t="e">
        <f>+VLOOKUP(O168,indices!C:G,3,0)</f>
        <v>#N/A</v>
      </c>
      <c r="Q168" s="26"/>
      <c r="R168" s="26"/>
      <c r="S168" s="26">
        <f t="shared" si="5"/>
        <v>0</v>
      </c>
      <c r="T168" s="21"/>
    </row>
    <row r="169" spans="1:20">
      <c r="A169" s="21"/>
      <c r="B169" s="21" t="e">
        <f>+VLOOKUP(A169,'liste écoles'!A:D,2,0)</f>
        <v>#N/A</v>
      </c>
      <c r="C169" s="21" t="e">
        <f>+VLOOKUP(A169,'liste écoles'!A:D,3,0)</f>
        <v>#N/A</v>
      </c>
      <c r="D169" s="21" t="e">
        <f>+VLOOKUP(A169,'liste écoles'!A:D,4,0)</f>
        <v>#N/A</v>
      </c>
      <c r="E169" s="21">
        <v>165</v>
      </c>
      <c r="F169" s="21"/>
      <c r="G169" s="21"/>
      <c r="H169" s="21"/>
      <c r="I169" s="21"/>
      <c r="J169" s="21"/>
      <c r="K169" s="21"/>
      <c r="L169" s="21"/>
      <c r="M169" s="21"/>
      <c r="N169" s="21"/>
      <c r="O169" s="22" t="str">
        <f t="shared" si="4"/>
        <v>/</v>
      </c>
      <c r="P169" s="21" t="e">
        <f>+VLOOKUP(O169,indices!C:G,3,0)</f>
        <v>#N/A</v>
      </c>
      <c r="Q169" s="26"/>
      <c r="R169" s="26"/>
      <c r="S169" s="26">
        <f t="shared" si="5"/>
        <v>0</v>
      </c>
      <c r="T169" s="21"/>
    </row>
    <row r="170" spans="1:20">
      <c r="A170" s="21"/>
      <c r="B170" s="21" t="e">
        <f>+VLOOKUP(A170,'liste écoles'!A:D,2,0)</f>
        <v>#N/A</v>
      </c>
      <c r="C170" s="21" t="e">
        <f>+VLOOKUP(A170,'liste écoles'!A:D,3,0)</f>
        <v>#N/A</v>
      </c>
      <c r="D170" s="21" t="e">
        <f>+VLOOKUP(A170,'liste écoles'!A:D,4,0)</f>
        <v>#N/A</v>
      </c>
      <c r="E170" s="21">
        <v>166</v>
      </c>
      <c r="F170" s="21"/>
      <c r="G170" s="21"/>
      <c r="H170" s="21"/>
      <c r="I170" s="21"/>
      <c r="J170" s="21"/>
      <c r="K170" s="21"/>
      <c r="L170" s="21"/>
      <c r="M170" s="21"/>
      <c r="N170" s="21"/>
      <c r="O170" s="22" t="str">
        <f t="shared" si="4"/>
        <v>/</v>
      </c>
      <c r="P170" s="21" t="e">
        <f>+VLOOKUP(O170,indices!C:G,3,0)</f>
        <v>#N/A</v>
      </c>
      <c r="Q170" s="26"/>
      <c r="R170" s="26"/>
      <c r="S170" s="26">
        <f t="shared" si="5"/>
        <v>0</v>
      </c>
      <c r="T170" s="21"/>
    </row>
    <row r="171" spans="1:20">
      <c r="A171" s="21"/>
      <c r="B171" s="21" t="e">
        <f>+VLOOKUP(A171,'liste écoles'!A:D,2,0)</f>
        <v>#N/A</v>
      </c>
      <c r="C171" s="21" t="e">
        <f>+VLOOKUP(A171,'liste écoles'!A:D,3,0)</f>
        <v>#N/A</v>
      </c>
      <c r="D171" s="21" t="e">
        <f>+VLOOKUP(A171,'liste écoles'!A:D,4,0)</f>
        <v>#N/A</v>
      </c>
      <c r="E171" s="21">
        <v>167</v>
      </c>
      <c r="F171" s="21"/>
      <c r="G171" s="21"/>
      <c r="H171" s="21"/>
      <c r="I171" s="21"/>
      <c r="J171" s="21"/>
      <c r="K171" s="21"/>
      <c r="L171" s="21"/>
      <c r="M171" s="21"/>
      <c r="N171" s="21"/>
      <c r="O171" s="22" t="str">
        <f t="shared" si="4"/>
        <v>/</v>
      </c>
      <c r="P171" s="21" t="e">
        <f>+VLOOKUP(O171,indices!C:G,3,0)</f>
        <v>#N/A</v>
      </c>
      <c r="Q171" s="26"/>
      <c r="R171" s="26"/>
      <c r="S171" s="26">
        <f t="shared" si="5"/>
        <v>0</v>
      </c>
      <c r="T171" s="21"/>
    </row>
    <row r="172" spans="1:20">
      <c r="A172" s="21"/>
      <c r="B172" s="21" t="e">
        <f>+VLOOKUP(A172,'liste écoles'!A:D,2,0)</f>
        <v>#N/A</v>
      </c>
      <c r="C172" s="21" t="e">
        <f>+VLOOKUP(A172,'liste écoles'!A:D,3,0)</f>
        <v>#N/A</v>
      </c>
      <c r="D172" s="21" t="e">
        <f>+VLOOKUP(A172,'liste écoles'!A:D,4,0)</f>
        <v>#N/A</v>
      </c>
      <c r="E172" s="21">
        <v>168</v>
      </c>
      <c r="F172" s="21"/>
      <c r="G172" s="21"/>
      <c r="H172" s="21"/>
      <c r="I172" s="21"/>
      <c r="J172" s="21"/>
      <c r="K172" s="21"/>
      <c r="L172" s="21"/>
      <c r="M172" s="21"/>
      <c r="N172" s="21"/>
      <c r="O172" s="22" t="str">
        <f t="shared" si="4"/>
        <v>/</v>
      </c>
      <c r="P172" s="21" t="e">
        <f>+VLOOKUP(O172,indices!C:G,3,0)</f>
        <v>#N/A</v>
      </c>
      <c r="Q172" s="26"/>
      <c r="R172" s="26"/>
      <c r="S172" s="26">
        <f t="shared" si="5"/>
        <v>0</v>
      </c>
      <c r="T172" s="21"/>
    </row>
    <row r="173" spans="1:20">
      <c r="A173" s="21"/>
      <c r="B173" s="21" t="e">
        <f>+VLOOKUP(A173,'liste écoles'!A:D,2,0)</f>
        <v>#N/A</v>
      </c>
      <c r="C173" s="21" t="e">
        <f>+VLOOKUP(A173,'liste écoles'!A:D,3,0)</f>
        <v>#N/A</v>
      </c>
      <c r="D173" s="21" t="e">
        <f>+VLOOKUP(A173,'liste écoles'!A:D,4,0)</f>
        <v>#N/A</v>
      </c>
      <c r="E173" s="21">
        <v>169</v>
      </c>
      <c r="F173" s="21"/>
      <c r="G173" s="21"/>
      <c r="H173" s="21"/>
      <c r="I173" s="21"/>
      <c r="J173" s="21"/>
      <c r="K173" s="21"/>
      <c r="L173" s="21"/>
      <c r="M173" s="21"/>
      <c r="N173" s="21"/>
      <c r="O173" s="22" t="str">
        <f t="shared" si="4"/>
        <v>/</v>
      </c>
      <c r="P173" s="21" t="e">
        <f>+VLOOKUP(O173,indices!C:G,3,0)</f>
        <v>#N/A</v>
      </c>
      <c r="Q173" s="26"/>
      <c r="R173" s="26"/>
      <c r="S173" s="26">
        <f t="shared" si="5"/>
        <v>0</v>
      </c>
      <c r="T173" s="21"/>
    </row>
    <row r="174" spans="1:20">
      <c r="A174" s="21"/>
      <c r="B174" s="21" t="e">
        <f>+VLOOKUP(A174,'liste écoles'!A:D,2,0)</f>
        <v>#N/A</v>
      </c>
      <c r="C174" s="21" t="e">
        <f>+VLOOKUP(A174,'liste écoles'!A:D,3,0)</f>
        <v>#N/A</v>
      </c>
      <c r="D174" s="21" t="e">
        <f>+VLOOKUP(A174,'liste écoles'!A:D,4,0)</f>
        <v>#N/A</v>
      </c>
      <c r="E174" s="21">
        <v>170</v>
      </c>
      <c r="F174" s="21"/>
      <c r="G174" s="21"/>
      <c r="H174" s="21"/>
      <c r="I174" s="21"/>
      <c r="J174" s="21"/>
      <c r="K174" s="21"/>
      <c r="L174" s="21"/>
      <c r="M174" s="21"/>
      <c r="N174" s="21"/>
      <c r="O174" s="22" t="str">
        <f t="shared" si="4"/>
        <v>/</v>
      </c>
      <c r="P174" s="21" t="e">
        <f>+VLOOKUP(O174,indices!C:G,3,0)</f>
        <v>#N/A</v>
      </c>
      <c r="Q174" s="26"/>
      <c r="R174" s="26"/>
      <c r="S174" s="26">
        <f t="shared" si="5"/>
        <v>0</v>
      </c>
      <c r="T174" s="21"/>
    </row>
    <row r="175" spans="1:20">
      <c r="A175" s="21"/>
      <c r="B175" s="21" t="e">
        <f>+VLOOKUP(A175,'liste écoles'!A:D,2,0)</f>
        <v>#N/A</v>
      </c>
      <c r="C175" s="21" t="e">
        <f>+VLOOKUP(A175,'liste écoles'!A:D,3,0)</f>
        <v>#N/A</v>
      </c>
      <c r="D175" s="21" t="e">
        <f>+VLOOKUP(A175,'liste écoles'!A:D,4,0)</f>
        <v>#N/A</v>
      </c>
      <c r="E175" s="21">
        <v>171</v>
      </c>
      <c r="F175" s="21"/>
      <c r="G175" s="21"/>
      <c r="H175" s="21"/>
      <c r="I175" s="21"/>
      <c r="J175" s="21"/>
      <c r="K175" s="21"/>
      <c r="L175" s="21"/>
      <c r="M175" s="21"/>
      <c r="N175" s="21"/>
      <c r="O175" s="22" t="str">
        <f t="shared" si="4"/>
        <v>/</v>
      </c>
      <c r="P175" s="21" t="e">
        <f>+VLOOKUP(O175,indices!C:G,3,0)</f>
        <v>#N/A</v>
      </c>
      <c r="Q175" s="26"/>
      <c r="R175" s="26"/>
      <c r="S175" s="26">
        <f t="shared" si="5"/>
        <v>0</v>
      </c>
      <c r="T175" s="21"/>
    </row>
    <row r="176" spans="1:20">
      <c r="A176" s="21"/>
      <c r="B176" s="21" t="e">
        <f>+VLOOKUP(A176,'liste écoles'!A:D,2,0)</f>
        <v>#N/A</v>
      </c>
      <c r="C176" s="21" t="e">
        <f>+VLOOKUP(A176,'liste écoles'!A:D,3,0)</f>
        <v>#N/A</v>
      </c>
      <c r="D176" s="21" t="e">
        <f>+VLOOKUP(A176,'liste écoles'!A:D,4,0)</f>
        <v>#N/A</v>
      </c>
      <c r="E176" s="21">
        <v>172</v>
      </c>
      <c r="F176" s="21"/>
      <c r="G176" s="21"/>
      <c r="H176" s="21"/>
      <c r="I176" s="21"/>
      <c r="J176" s="21"/>
      <c r="K176" s="21"/>
      <c r="L176" s="21"/>
      <c r="M176" s="21"/>
      <c r="N176" s="21"/>
      <c r="O176" s="22" t="str">
        <f t="shared" si="4"/>
        <v>/</v>
      </c>
      <c r="P176" s="21" t="e">
        <f>+VLOOKUP(O176,indices!C:G,3,0)</f>
        <v>#N/A</v>
      </c>
      <c r="Q176" s="26"/>
      <c r="R176" s="26"/>
      <c r="S176" s="26">
        <f t="shared" si="5"/>
        <v>0</v>
      </c>
      <c r="T176" s="21"/>
    </row>
    <row r="177" spans="1:20">
      <c r="A177" s="21"/>
      <c r="B177" s="21" t="e">
        <f>+VLOOKUP(A177,'liste écoles'!A:D,2,0)</f>
        <v>#N/A</v>
      </c>
      <c r="C177" s="21" t="e">
        <f>+VLOOKUP(A177,'liste écoles'!A:D,3,0)</f>
        <v>#N/A</v>
      </c>
      <c r="D177" s="21" t="e">
        <f>+VLOOKUP(A177,'liste écoles'!A:D,4,0)</f>
        <v>#N/A</v>
      </c>
      <c r="E177" s="21">
        <v>173</v>
      </c>
      <c r="F177" s="21"/>
      <c r="G177" s="21"/>
      <c r="H177" s="21"/>
      <c r="I177" s="21"/>
      <c r="J177" s="21"/>
      <c r="K177" s="21"/>
      <c r="L177" s="21"/>
      <c r="M177" s="21"/>
      <c r="N177" s="21"/>
      <c r="O177" s="22" t="str">
        <f t="shared" si="4"/>
        <v>/</v>
      </c>
      <c r="P177" s="21" t="e">
        <f>+VLOOKUP(O177,indices!C:G,3,0)</f>
        <v>#N/A</v>
      </c>
      <c r="Q177" s="26"/>
      <c r="R177" s="26"/>
      <c r="S177" s="26">
        <f t="shared" si="5"/>
        <v>0</v>
      </c>
      <c r="T177" s="21"/>
    </row>
    <row r="178" spans="1:20">
      <c r="A178" s="21"/>
      <c r="B178" s="21" t="e">
        <f>+VLOOKUP(A178,'liste écoles'!A:D,2,0)</f>
        <v>#N/A</v>
      </c>
      <c r="C178" s="21" t="e">
        <f>+VLOOKUP(A178,'liste écoles'!A:D,3,0)</f>
        <v>#N/A</v>
      </c>
      <c r="D178" s="21" t="e">
        <f>+VLOOKUP(A178,'liste écoles'!A:D,4,0)</f>
        <v>#N/A</v>
      </c>
      <c r="E178" s="21">
        <v>174</v>
      </c>
      <c r="F178" s="21"/>
      <c r="G178" s="21"/>
      <c r="H178" s="21"/>
      <c r="I178" s="21"/>
      <c r="J178" s="21"/>
      <c r="K178" s="21"/>
      <c r="L178" s="21"/>
      <c r="M178" s="21"/>
      <c r="N178" s="21"/>
      <c r="O178" s="22" t="str">
        <f t="shared" si="4"/>
        <v>/</v>
      </c>
      <c r="P178" s="21" t="e">
        <f>+VLOOKUP(O178,indices!C:G,3,0)</f>
        <v>#N/A</v>
      </c>
      <c r="Q178" s="26"/>
      <c r="R178" s="26"/>
      <c r="S178" s="26">
        <f t="shared" si="5"/>
        <v>0</v>
      </c>
      <c r="T178" s="21"/>
    </row>
    <row r="179" spans="1:20">
      <c r="A179" s="21"/>
      <c r="B179" s="21" t="e">
        <f>+VLOOKUP(A179,'liste écoles'!A:D,2,0)</f>
        <v>#N/A</v>
      </c>
      <c r="C179" s="21" t="e">
        <f>+VLOOKUP(A179,'liste écoles'!A:D,3,0)</f>
        <v>#N/A</v>
      </c>
      <c r="D179" s="21" t="e">
        <f>+VLOOKUP(A179,'liste écoles'!A:D,4,0)</f>
        <v>#N/A</v>
      </c>
      <c r="E179" s="21">
        <v>175</v>
      </c>
      <c r="F179" s="21"/>
      <c r="G179" s="21"/>
      <c r="H179" s="21"/>
      <c r="I179" s="21"/>
      <c r="J179" s="21"/>
      <c r="K179" s="21"/>
      <c r="L179" s="21"/>
      <c r="M179" s="21"/>
      <c r="N179" s="21"/>
      <c r="O179" s="22" t="str">
        <f t="shared" si="4"/>
        <v>/</v>
      </c>
      <c r="P179" s="21" t="e">
        <f>+VLOOKUP(O179,indices!C:G,3,0)</f>
        <v>#N/A</v>
      </c>
      <c r="Q179" s="26"/>
      <c r="R179" s="26"/>
      <c r="S179" s="26">
        <f t="shared" si="5"/>
        <v>0</v>
      </c>
      <c r="T179" s="21"/>
    </row>
    <row r="180" spans="1:20">
      <c r="A180" s="21"/>
      <c r="B180" s="21" t="e">
        <f>+VLOOKUP(A180,'liste écoles'!A:D,2,0)</f>
        <v>#N/A</v>
      </c>
      <c r="C180" s="21" t="e">
        <f>+VLOOKUP(A180,'liste écoles'!A:D,3,0)</f>
        <v>#N/A</v>
      </c>
      <c r="D180" s="21" t="e">
        <f>+VLOOKUP(A180,'liste écoles'!A:D,4,0)</f>
        <v>#N/A</v>
      </c>
      <c r="E180" s="21">
        <v>176</v>
      </c>
      <c r="F180" s="21"/>
      <c r="G180" s="21"/>
      <c r="H180" s="21"/>
      <c r="I180" s="21"/>
      <c r="J180" s="21"/>
      <c r="K180" s="21"/>
      <c r="L180" s="21"/>
      <c r="M180" s="21"/>
      <c r="N180" s="21"/>
      <c r="O180" s="22" t="str">
        <f t="shared" si="4"/>
        <v>/</v>
      </c>
      <c r="P180" s="21" t="e">
        <f>+VLOOKUP(O180,indices!C:G,3,0)</f>
        <v>#N/A</v>
      </c>
      <c r="Q180" s="26"/>
      <c r="R180" s="26"/>
      <c r="S180" s="26">
        <f t="shared" si="5"/>
        <v>0</v>
      </c>
      <c r="T180" s="21"/>
    </row>
    <row r="181" spans="1:20">
      <c r="A181" s="21"/>
      <c r="B181" s="21" t="e">
        <f>+VLOOKUP(A181,'liste écoles'!A:D,2,0)</f>
        <v>#N/A</v>
      </c>
      <c r="C181" s="21" t="e">
        <f>+VLOOKUP(A181,'liste écoles'!A:D,3,0)</f>
        <v>#N/A</v>
      </c>
      <c r="D181" s="21" t="e">
        <f>+VLOOKUP(A181,'liste écoles'!A:D,4,0)</f>
        <v>#N/A</v>
      </c>
      <c r="E181" s="21">
        <v>177</v>
      </c>
      <c r="F181" s="21"/>
      <c r="G181" s="21"/>
      <c r="H181" s="21"/>
      <c r="I181" s="21"/>
      <c r="J181" s="21"/>
      <c r="K181" s="21"/>
      <c r="L181" s="21"/>
      <c r="M181" s="21"/>
      <c r="N181" s="21"/>
      <c r="O181" s="22" t="str">
        <f t="shared" si="4"/>
        <v>/</v>
      </c>
      <c r="P181" s="21" t="e">
        <f>+VLOOKUP(O181,indices!C:G,3,0)</f>
        <v>#N/A</v>
      </c>
      <c r="Q181" s="26"/>
      <c r="R181" s="26"/>
      <c r="S181" s="26">
        <f t="shared" si="5"/>
        <v>0</v>
      </c>
      <c r="T181" s="21"/>
    </row>
    <row r="182" spans="1:20">
      <c r="A182" s="21"/>
      <c r="B182" s="21" t="e">
        <f>+VLOOKUP(A182,'liste écoles'!A:D,2,0)</f>
        <v>#N/A</v>
      </c>
      <c r="C182" s="21" t="e">
        <f>+VLOOKUP(A182,'liste écoles'!A:D,3,0)</f>
        <v>#N/A</v>
      </c>
      <c r="D182" s="21" t="e">
        <f>+VLOOKUP(A182,'liste écoles'!A:D,4,0)</f>
        <v>#N/A</v>
      </c>
      <c r="E182" s="21">
        <v>178</v>
      </c>
      <c r="F182" s="21"/>
      <c r="G182" s="21"/>
      <c r="H182" s="21"/>
      <c r="I182" s="21"/>
      <c r="J182" s="21"/>
      <c r="K182" s="21"/>
      <c r="L182" s="21"/>
      <c r="M182" s="21"/>
      <c r="N182" s="21"/>
      <c r="O182" s="22" t="str">
        <f t="shared" si="4"/>
        <v>/</v>
      </c>
      <c r="P182" s="21" t="e">
        <f>+VLOOKUP(O182,indices!C:G,3,0)</f>
        <v>#N/A</v>
      </c>
      <c r="Q182" s="26"/>
      <c r="R182" s="26"/>
      <c r="S182" s="26">
        <f t="shared" si="5"/>
        <v>0</v>
      </c>
      <c r="T182" s="21"/>
    </row>
    <row r="183" spans="1:20">
      <c r="A183" s="21"/>
      <c r="B183" s="21" t="e">
        <f>+VLOOKUP(A183,'liste écoles'!A:D,2,0)</f>
        <v>#N/A</v>
      </c>
      <c r="C183" s="21" t="e">
        <f>+VLOOKUP(A183,'liste écoles'!A:D,3,0)</f>
        <v>#N/A</v>
      </c>
      <c r="D183" s="21" t="e">
        <f>+VLOOKUP(A183,'liste écoles'!A:D,4,0)</f>
        <v>#N/A</v>
      </c>
      <c r="E183" s="21">
        <v>179</v>
      </c>
      <c r="F183" s="21"/>
      <c r="G183" s="21"/>
      <c r="H183" s="21"/>
      <c r="I183" s="21"/>
      <c r="J183" s="21"/>
      <c r="K183" s="21"/>
      <c r="L183" s="21"/>
      <c r="M183" s="21"/>
      <c r="N183" s="21"/>
      <c r="O183" s="22" t="str">
        <f t="shared" si="4"/>
        <v>/</v>
      </c>
      <c r="P183" s="21" t="e">
        <f>+VLOOKUP(O183,indices!C:G,3,0)</f>
        <v>#N/A</v>
      </c>
      <c r="Q183" s="26"/>
      <c r="R183" s="26"/>
      <c r="S183" s="26">
        <f t="shared" si="5"/>
        <v>0</v>
      </c>
      <c r="T183" s="21"/>
    </row>
    <row r="184" spans="1:20">
      <c r="A184" s="21"/>
      <c r="B184" s="21" t="e">
        <f>+VLOOKUP(A184,'liste écoles'!A:D,2,0)</f>
        <v>#N/A</v>
      </c>
      <c r="C184" s="21" t="e">
        <f>+VLOOKUP(A184,'liste écoles'!A:D,3,0)</f>
        <v>#N/A</v>
      </c>
      <c r="D184" s="21" t="e">
        <f>+VLOOKUP(A184,'liste écoles'!A:D,4,0)</f>
        <v>#N/A</v>
      </c>
      <c r="E184" s="21">
        <v>180</v>
      </c>
      <c r="F184" s="21"/>
      <c r="G184" s="21"/>
      <c r="H184" s="21"/>
      <c r="I184" s="21"/>
      <c r="J184" s="21"/>
      <c r="K184" s="21"/>
      <c r="L184" s="21"/>
      <c r="M184" s="21"/>
      <c r="N184" s="21"/>
      <c r="O184" s="22" t="str">
        <f t="shared" si="4"/>
        <v>/</v>
      </c>
      <c r="P184" s="21" t="e">
        <f>+VLOOKUP(O184,indices!C:G,3,0)</f>
        <v>#N/A</v>
      </c>
      <c r="Q184" s="26"/>
      <c r="R184" s="26"/>
      <c r="S184" s="26">
        <f t="shared" si="5"/>
        <v>0</v>
      </c>
      <c r="T184" s="21"/>
    </row>
    <row r="185" spans="1:20">
      <c r="A185" s="21"/>
      <c r="B185" s="21" t="e">
        <f>+VLOOKUP(A185,'liste écoles'!A:D,2,0)</f>
        <v>#N/A</v>
      </c>
      <c r="C185" s="21" t="e">
        <f>+VLOOKUP(A185,'liste écoles'!A:D,3,0)</f>
        <v>#N/A</v>
      </c>
      <c r="D185" s="21" t="e">
        <f>+VLOOKUP(A185,'liste écoles'!A:D,4,0)</f>
        <v>#N/A</v>
      </c>
      <c r="E185" s="21">
        <v>181</v>
      </c>
      <c r="F185" s="21"/>
      <c r="G185" s="21"/>
      <c r="H185" s="21"/>
      <c r="I185" s="21"/>
      <c r="J185" s="21"/>
      <c r="K185" s="21"/>
      <c r="L185" s="21"/>
      <c r="M185" s="21"/>
      <c r="N185" s="21"/>
      <c r="O185" s="22" t="str">
        <f t="shared" si="4"/>
        <v>/</v>
      </c>
      <c r="P185" s="21" t="e">
        <f>+VLOOKUP(O185,indices!C:G,3,0)</f>
        <v>#N/A</v>
      </c>
      <c r="Q185" s="26"/>
      <c r="R185" s="26"/>
      <c r="S185" s="26">
        <f t="shared" si="5"/>
        <v>0</v>
      </c>
      <c r="T185" s="21"/>
    </row>
    <row r="186" spans="1:20">
      <c r="A186" s="21"/>
      <c r="B186" s="21" t="e">
        <f>+VLOOKUP(A186,'liste écoles'!A:D,2,0)</f>
        <v>#N/A</v>
      </c>
      <c r="C186" s="21" t="e">
        <f>+VLOOKUP(A186,'liste écoles'!A:D,3,0)</f>
        <v>#N/A</v>
      </c>
      <c r="D186" s="21" t="e">
        <f>+VLOOKUP(A186,'liste écoles'!A:D,4,0)</f>
        <v>#N/A</v>
      </c>
      <c r="E186" s="21">
        <v>182</v>
      </c>
      <c r="F186" s="21"/>
      <c r="G186" s="21"/>
      <c r="H186" s="21"/>
      <c r="I186" s="21"/>
      <c r="J186" s="21"/>
      <c r="K186" s="21"/>
      <c r="L186" s="21"/>
      <c r="M186" s="21"/>
      <c r="N186" s="21"/>
      <c r="O186" s="22" t="str">
        <f t="shared" si="4"/>
        <v>/</v>
      </c>
      <c r="P186" s="21" t="e">
        <f>+VLOOKUP(O186,indices!C:G,3,0)</f>
        <v>#N/A</v>
      </c>
      <c r="Q186" s="26"/>
      <c r="R186" s="26"/>
      <c r="S186" s="26">
        <f t="shared" si="5"/>
        <v>0</v>
      </c>
      <c r="T186" s="21"/>
    </row>
    <row r="187" spans="1:20">
      <c r="A187" s="21"/>
      <c r="B187" s="21" t="e">
        <f>+VLOOKUP(A187,'liste écoles'!A:D,2,0)</f>
        <v>#N/A</v>
      </c>
      <c r="C187" s="21" t="e">
        <f>+VLOOKUP(A187,'liste écoles'!A:D,3,0)</f>
        <v>#N/A</v>
      </c>
      <c r="D187" s="21" t="e">
        <f>+VLOOKUP(A187,'liste écoles'!A:D,4,0)</f>
        <v>#N/A</v>
      </c>
      <c r="E187" s="21">
        <v>183</v>
      </c>
      <c r="F187" s="21"/>
      <c r="G187" s="21"/>
      <c r="H187" s="21"/>
      <c r="I187" s="21"/>
      <c r="J187" s="21"/>
      <c r="K187" s="21"/>
      <c r="L187" s="21"/>
      <c r="M187" s="21"/>
      <c r="N187" s="21"/>
      <c r="O187" s="22" t="str">
        <f t="shared" si="4"/>
        <v>/</v>
      </c>
      <c r="P187" s="21" t="e">
        <f>+VLOOKUP(O187,indices!C:G,3,0)</f>
        <v>#N/A</v>
      </c>
      <c r="Q187" s="26"/>
      <c r="R187" s="26"/>
      <c r="S187" s="26">
        <f t="shared" si="5"/>
        <v>0</v>
      </c>
      <c r="T187" s="21"/>
    </row>
    <row r="188" spans="1:20">
      <c r="A188" s="21"/>
      <c r="B188" s="21" t="e">
        <f>+VLOOKUP(A188,'liste écoles'!A:D,2,0)</f>
        <v>#N/A</v>
      </c>
      <c r="C188" s="21" t="e">
        <f>+VLOOKUP(A188,'liste écoles'!A:D,3,0)</f>
        <v>#N/A</v>
      </c>
      <c r="D188" s="21" t="e">
        <f>+VLOOKUP(A188,'liste écoles'!A:D,4,0)</f>
        <v>#N/A</v>
      </c>
      <c r="E188" s="21">
        <v>184</v>
      </c>
      <c r="F188" s="21"/>
      <c r="G188" s="21"/>
      <c r="H188" s="21"/>
      <c r="I188" s="21"/>
      <c r="J188" s="21"/>
      <c r="K188" s="21"/>
      <c r="L188" s="21"/>
      <c r="M188" s="21"/>
      <c r="N188" s="21"/>
      <c r="O188" s="22" t="str">
        <f t="shared" si="4"/>
        <v>/</v>
      </c>
      <c r="P188" s="21" t="e">
        <f>+VLOOKUP(O188,indices!C:G,3,0)</f>
        <v>#N/A</v>
      </c>
      <c r="Q188" s="26"/>
      <c r="R188" s="26"/>
      <c r="S188" s="26">
        <f t="shared" si="5"/>
        <v>0</v>
      </c>
      <c r="T188" s="21"/>
    </row>
    <row r="189" spans="1:20">
      <c r="A189" s="21"/>
      <c r="B189" s="21" t="e">
        <f>+VLOOKUP(A189,'liste écoles'!A:D,2,0)</f>
        <v>#N/A</v>
      </c>
      <c r="C189" s="21" t="e">
        <f>+VLOOKUP(A189,'liste écoles'!A:D,3,0)</f>
        <v>#N/A</v>
      </c>
      <c r="D189" s="21" t="e">
        <f>+VLOOKUP(A189,'liste écoles'!A:D,4,0)</f>
        <v>#N/A</v>
      </c>
      <c r="E189" s="21">
        <v>185</v>
      </c>
      <c r="F189" s="21"/>
      <c r="G189" s="21"/>
      <c r="H189" s="21"/>
      <c r="I189" s="21"/>
      <c r="J189" s="21"/>
      <c r="K189" s="21"/>
      <c r="L189" s="21"/>
      <c r="M189" s="21"/>
      <c r="N189" s="21"/>
      <c r="O189" s="22" t="str">
        <f t="shared" si="4"/>
        <v>/</v>
      </c>
      <c r="P189" s="21" t="e">
        <f>+VLOOKUP(O189,indices!C:G,3,0)</f>
        <v>#N/A</v>
      </c>
      <c r="Q189" s="26"/>
      <c r="R189" s="26"/>
      <c r="S189" s="26">
        <f t="shared" si="5"/>
        <v>0</v>
      </c>
      <c r="T189" s="21"/>
    </row>
    <row r="190" spans="1:20">
      <c r="A190" s="21"/>
      <c r="B190" s="21" t="e">
        <f>+VLOOKUP(A190,'liste écoles'!A:D,2,0)</f>
        <v>#N/A</v>
      </c>
      <c r="C190" s="21" t="e">
        <f>+VLOOKUP(A190,'liste écoles'!A:D,3,0)</f>
        <v>#N/A</v>
      </c>
      <c r="D190" s="21" t="e">
        <f>+VLOOKUP(A190,'liste écoles'!A:D,4,0)</f>
        <v>#N/A</v>
      </c>
      <c r="E190" s="21">
        <v>186</v>
      </c>
      <c r="F190" s="21"/>
      <c r="G190" s="21"/>
      <c r="H190" s="21"/>
      <c r="I190" s="21"/>
      <c r="J190" s="21"/>
      <c r="K190" s="21"/>
      <c r="L190" s="21"/>
      <c r="M190" s="21"/>
      <c r="N190" s="21"/>
      <c r="O190" s="22" t="str">
        <f t="shared" si="4"/>
        <v>/</v>
      </c>
      <c r="P190" s="21" t="e">
        <f>+VLOOKUP(O190,indices!C:G,3,0)</f>
        <v>#N/A</v>
      </c>
      <c r="Q190" s="26"/>
      <c r="R190" s="26"/>
      <c r="S190" s="26">
        <f t="shared" si="5"/>
        <v>0</v>
      </c>
      <c r="T190" s="21"/>
    </row>
    <row r="191" spans="1:20">
      <c r="A191" s="21"/>
      <c r="B191" s="21" t="e">
        <f>+VLOOKUP(A191,'liste écoles'!A:D,2,0)</f>
        <v>#N/A</v>
      </c>
      <c r="C191" s="21" t="e">
        <f>+VLOOKUP(A191,'liste écoles'!A:D,3,0)</f>
        <v>#N/A</v>
      </c>
      <c r="D191" s="21" t="e">
        <f>+VLOOKUP(A191,'liste écoles'!A:D,4,0)</f>
        <v>#N/A</v>
      </c>
      <c r="E191" s="21">
        <v>187</v>
      </c>
      <c r="F191" s="21"/>
      <c r="G191" s="21"/>
      <c r="H191" s="21"/>
      <c r="I191" s="21"/>
      <c r="J191" s="21"/>
      <c r="K191" s="21"/>
      <c r="L191" s="21"/>
      <c r="M191" s="21"/>
      <c r="N191" s="21"/>
      <c r="O191" s="22" t="str">
        <f t="shared" si="4"/>
        <v>/</v>
      </c>
      <c r="P191" s="21" t="e">
        <f>+VLOOKUP(O191,indices!C:G,3,0)</f>
        <v>#N/A</v>
      </c>
      <c r="Q191" s="26"/>
      <c r="R191" s="26"/>
      <c r="S191" s="26">
        <f t="shared" si="5"/>
        <v>0</v>
      </c>
      <c r="T191" s="21"/>
    </row>
    <row r="192" spans="1:20">
      <c r="A192" s="21"/>
      <c r="B192" s="21" t="e">
        <f>+VLOOKUP(A192,'liste écoles'!A:D,2,0)</f>
        <v>#N/A</v>
      </c>
      <c r="C192" s="21" t="e">
        <f>+VLOOKUP(A192,'liste écoles'!A:D,3,0)</f>
        <v>#N/A</v>
      </c>
      <c r="D192" s="21" t="e">
        <f>+VLOOKUP(A192,'liste écoles'!A:D,4,0)</f>
        <v>#N/A</v>
      </c>
      <c r="E192" s="21">
        <v>188</v>
      </c>
      <c r="F192" s="21"/>
      <c r="G192" s="21"/>
      <c r="H192" s="21"/>
      <c r="I192" s="21"/>
      <c r="J192" s="21"/>
      <c r="K192" s="21"/>
      <c r="L192" s="21"/>
      <c r="M192" s="21"/>
      <c r="N192" s="21"/>
      <c r="O192" s="22" t="str">
        <f t="shared" si="4"/>
        <v>/</v>
      </c>
      <c r="P192" s="21" t="e">
        <f>+VLOOKUP(O192,indices!C:G,3,0)</f>
        <v>#N/A</v>
      </c>
      <c r="Q192" s="26"/>
      <c r="R192" s="26"/>
      <c r="S192" s="26">
        <f t="shared" si="5"/>
        <v>0</v>
      </c>
      <c r="T192" s="21"/>
    </row>
    <row r="193" spans="1:20">
      <c r="A193" s="21"/>
      <c r="B193" s="21" t="e">
        <f>+VLOOKUP(A193,'liste écoles'!A:D,2,0)</f>
        <v>#N/A</v>
      </c>
      <c r="C193" s="21" t="e">
        <f>+VLOOKUP(A193,'liste écoles'!A:D,3,0)</f>
        <v>#N/A</v>
      </c>
      <c r="D193" s="21" t="e">
        <f>+VLOOKUP(A193,'liste écoles'!A:D,4,0)</f>
        <v>#N/A</v>
      </c>
      <c r="E193" s="21">
        <v>189</v>
      </c>
      <c r="F193" s="21"/>
      <c r="G193" s="21"/>
      <c r="H193" s="21"/>
      <c r="I193" s="21"/>
      <c r="J193" s="21"/>
      <c r="K193" s="21"/>
      <c r="L193" s="21"/>
      <c r="M193" s="21"/>
      <c r="N193" s="21"/>
      <c r="O193" s="22" t="str">
        <f t="shared" si="4"/>
        <v>/</v>
      </c>
      <c r="P193" s="21" t="e">
        <f>+VLOOKUP(O193,indices!C:G,3,0)</f>
        <v>#N/A</v>
      </c>
      <c r="Q193" s="26"/>
      <c r="R193" s="26"/>
      <c r="S193" s="26">
        <f t="shared" si="5"/>
        <v>0</v>
      </c>
      <c r="T193" s="21"/>
    </row>
    <row r="194" spans="1:20">
      <c r="A194" s="21"/>
      <c r="B194" s="21" t="e">
        <f>+VLOOKUP(A194,'liste écoles'!A:D,2,0)</f>
        <v>#N/A</v>
      </c>
      <c r="C194" s="21" t="e">
        <f>+VLOOKUP(A194,'liste écoles'!A:D,3,0)</f>
        <v>#N/A</v>
      </c>
      <c r="D194" s="21" t="e">
        <f>+VLOOKUP(A194,'liste écoles'!A:D,4,0)</f>
        <v>#N/A</v>
      </c>
      <c r="E194" s="21">
        <v>190</v>
      </c>
      <c r="F194" s="21"/>
      <c r="G194" s="21"/>
      <c r="H194" s="21"/>
      <c r="I194" s="21"/>
      <c r="J194" s="21"/>
      <c r="K194" s="21"/>
      <c r="L194" s="21"/>
      <c r="M194" s="21"/>
      <c r="N194" s="21"/>
      <c r="O194" s="22" t="str">
        <f t="shared" si="4"/>
        <v>/</v>
      </c>
      <c r="P194" s="21" t="e">
        <f>+VLOOKUP(O194,indices!C:G,3,0)</f>
        <v>#N/A</v>
      </c>
      <c r="Q194" s="26"/>
      <c r="R194" s="26"/>
      <c r="S194" s="26">
        <f t="shared" si="5"/>
        <v>0</v>
      </c>
      <c r="T194" s="21"/>
    </row>
    <row r="195" spans="1:20">
      <c r="A195" s="21"/>
      <c r="B195" s="21" t="e">
        <f>+VLOOKUP(A195,'liste écoles'!A:D,2,0)</f>
        <v>#N/A</v>
      </c>
      <c r="C195" s="21" t="e">
        <f>+VLOOKUP(A195,'liste écoles'!A:D,3,0)</f>
        <v>#N/A</v>
      </c>
      <c r="D195" s="21" t="e">
        <f>+VLOOKUP(A195,'liste écoles'!A:D,4,0)</f>
        <v>#N/A</v>
      </c>
      <c r="E195" s="21">
        <v>191</v>
      </c>
      <c r="F195" s="21"/>
      <c r="G195" s="21"/>
      <c r="H195" s="21"/>
      <c r="I195" s="21"/>
      <c r="J195" s="21"/>
      <c r="K195" s="21"/>
      <c r="L195" s="21"/>
      <c r="M195" s="21"/>
      <c r="N195" s="21"/>
      <c r="O195" s="22" t="str">
        <f t="shared" si="4"/>
        <v>/</v>
      </c>
      <c r="P195" s="21" t="e">
        <f>+VLOOKUP(O195,indices!C:G,3,0)</f>
        <v>#N/A</v>
      </c>
      <c r="Q195" s="26"/>
      <c r="R195" s="26"/>
      <c r="S195" s="26">
        <f t="shared" si="5"/>
        <v>0</v>
      </c>
      <c r="T195" s="21"/>
    </row>
    <row r="196" spans="1:20">
      <c r="A196" s="21"/>
      <c r="B196" s="21" t="e">
        <f>+VLOOKUP(A196,'liste écoles'!A:D,2,0)</f>
        <v>#N/A</v>
      </c>
      <c r="C196" s="21" t="e">
        <f>+VLOOKUP(A196,'liste écoles'!A:D,3,0)</f>
        <v>#N/A</v>
      </c>
      <c r="D196" s="21" t="e">
        <f>+VLOOKUP(A196,'liste écoles'!A:D,4,0)</f>
        <v>#N/A</v>
      </c>
      <c r="E196" s="21">
        <v>192</v>
      </c>
      <c r="F196" s="21"/>
      <c r="G196" s="21"/>
      <c r="H196" s="21"/>
      <c r="I196" s="21"/>
      <c r="J196" s="21"/>
      <c r="K196" s="21"/>
      <c r="L196" s="21"/>
      <c r="M196" s="21"/>
      <c r="N196" s="21"/>
      <c r="O196" s="22" t="str">
        <f t="shared" si="4"/>
        <v>/</v>
      </c>
      <c r="P196" s="21" t="e">
        <f>+VLOOKUP(O196,indices!C:G,3,0)</f>
        <v>#N/A</v>
      </c>
      <c r="Q196" s="26"/>
      <c r="R196" s="26"/>
      <c r="S196" s="26">
        <f t="shared" si="5"/>
        <v>0</v>
      </c>
      <c r="T196" s="21"/>
    </row>
    <row r="197" spans="1:20">
      <c r="A197" s="21"/>
      <c r="B197" s="21" t="e">
        <f>+VLOOKUP(A197,'liste écoles'!A:D,2,0)</f>
        <v>#N/A</v>
      </c>
      <c r="C197" s="21" t="e">
        <f>+VLOOKUP(A197,'liste écoles'!A:D,3,0)</f>
        <v>#N/A</v>
      </c>
      <c r="D197" s="21" t="e">
        <f>+VLOOKUP(A197,'liste écoles'!A:D,4,0)</f>
        <v>#N/A</v>
      </c>
      <c r="E197" s="21">
        <v>193</v>
      </c>
      <c r="F197" s="21"/>
      <c r="G197" s="21"/>
      <c r="H197" s="21"/>
      <c r="I197" s="21"/>
      <c r="J197" s="21"/>
      <c r="K197" s="21"/>
      <c r="L197" s="21"/>
      <c r="M197" s="21"/>
      <c r="N197" s="21"/>
      <c r="O197" s="22" t="str">
        <f t="shared" ref="O197:O260" si="6">+CONCATENATE(K197,"/",M197)</f>
        <v>/</v>
      </c>
      <c r="P197" s="21" t="e">
        <f>+VLOOKUP(O197,indices!C:G,3,0)</f>
        <v>#N/A</v>
      </c>
      <c r="Q197" s="26"/>
      <c r="R197" s="26"/>
      <c r="S197" s="26">
        <f t="shared" ref="S197:S260" si="7">+SUM(Q197:R197)</f>
        <v>0</v>
      </c>
      <c r="T197" s="21"/>
    </row>
    <row r="198" spans="1:20">
      <c r="A198" s="21"/>
      <c r="B198" s="21" t="e">
        <f>+VLOOKUP(A198,'liste écoles'!A:D,2,0)</f>
        <v>#N/A</v>
      </c>
      <c r="C198" s="21" t="e">
        <f>+VLOOKUP(A198,'liste écoles'!A:D,3,0)</f>
        <v>#N/A</v>
      </c>
      <c r="D198" s="21" t="e">
        <f>+VLOOKUP(A198,'liste écoles'!A:D,4,0)</f>
        <v>#N/A</v>
      </c>
      <c r="E198" s="21">
        <v>194</v>
      </c>
      <c r="F198" s="21"/>
      <c r="G198" s="21"/>
      <c r="H198" s="21"/>
      <c r="I198" s="21"/>
      <c r="J198" s="21"/>
      <c r="K198" s="21"/>
      <c r="L198" s="21"/>
      <c r="M198" s="21"/>
      <c r="N198" s="21"/>
      <c r="O198" s="22" t="str">
        <f t="shared" si="6"/>
        <v>/</v>
      </c>
      <c r="P198" s="21" t="e">
        <f>+VLOOKUP(O198,indices!C:G,3,0)</f>
        <v>#N/A</v>
      </c>
      <c r="Q198" s="26"/>
      <c r="R198" s="26"/>
      <c r="S198" s="26">
        <f t="shared" si="7"/>
        <v>0</v>
      </c>
      <c r="T198" s="21"/>
    </row>
    <row r="199" spans="1:20">
      <c r="A199" s="21"/>
      <c r="B199" s="21" t="e">
        <f>+VLOOKUP(A199,'liste écoles'!A:D,2,0)</f>
        <v>#N/A</v>
      </c>
      <c r="C199" s="21" t="e">
        <f>+VLOOKUP(A199,'liste écoles'!A:D,3,0)</f>
        <v>#N/A</v>
      </c>
      <c r="D199" s="21" t="e">
        <f>+VLOOKUP(A199,'liste écoles'!A:D,4,0)</f>
        <v>#N/A</v>
      </c>
      <c r="E199" s="21">
        <v>195</v>
      </c>
      <c r="F199" s="21"/>
      <c r="G199" s="21"/>
      <c r="H199" s="21"/>
      <c r="I199" s="21"/>
      <c r="J199" s="21"/>
      <c r="K199" s="21"/>
      <c r="L199" s="21"/>
      <c r="M199" s="21"/>
      <c r="N199" s="21"/>
      <c r="O199" s="22" t="str">
        <f t="shared" si="6"/>
        <v>/</v>
      </c>
      <c r="P199" s="21" t="e">
        <f>+VLOOKUP(O199,indices!C:G,3,0)</f>
        <v>#N/A</v>
      </c>
      <c r="Q199" s="26"/>
      <c r="R199" s="26"/>
      <c r="S199" s="26">
        <f t="shared" si="7"/>
        <v>0</v>
      </c>
      <c r="T199" s="21"/>
    </row>
    <row r="200" spans="1:20">
      <c r="A200" s="21"/>
      <c r="B200" s="21" t="e">
        <f>+VLOOKUP(A200,'liste écoles'!A:D,2,0)</f>
        <v>#N/A</v>
      </c>
      <c r="C200" s="21" t="e">
        <f>+VLOOKUP(A200,'liste écoles'!A:D,3,0)</f>
        <v>#N/A</v>
      </c>
      <c r="D200" s="21" t="e">
        <f>+VLOOKUP(A200,'liste écoles'!A:D,4,0)</f>
        <v>#N/A</v>
      </c>
      <c r="E200" s="21">
        <v>196</v>
      </c>
      <c r="F200" s="21"/>
      <c r="G200" s="21"/>
      <c r="H200" s="21"/>
      <c r="I200" s="21"/>
      <c r="J200" s="21"/>
      <c r="K200" s="21"/>
      <c r="L200" s="21"/>
      <c r="M200" s="21"/>
      <c r="N200" s="21"/>
      <c r="O200" s="22" t="str">
        <f t="shared" si="6"/>
        <v>/</v>
      </c>
      <c r="P200" s="21" t="e">
        <f>+VLOOKUP(O200,indices!C:G,3,0)</f>
        <v>#N/A</v>
      </c>
      <c r="Q200" s="26"/>
      <c r="R200" s="26"/>
      <c r="S200" s="26">
        <f t="shared" si="7"/>
        <v>0</v>
      </c>
      <c r="T200" s="21"/>
    </row>
    <row r="201" spans="1:20">
      <c r="A201" s="21"/>
      <c r="B201" s="21" t="e">
        <f>+VLOOKUP(A201,'liste écoles'!A:D,2,0)</f>
        <v>#N/A</v>
      </c>
      <c r="C201" s="21" t="e">
        <f>+VLOOKUP(A201,'liste écoles'!A:D,3,0)</f>
        <v>#N/A</v>
      </c>
      <c r="D201" s="21" t="e">
        <f>+VLOOKUP(A201,'liste écoles'!A:D,4,0)</f>
        <v>#N/A</v>
      </c>
      <c r="E201" s="21">
        <v>197</v>
      </c>
      <c r="F201" s="21"/>
      <c r="G201" s="21"/>
      <c r="H201" s="21"/>
      <c r="I201" s="21"/>
      <c r="J201" s="21"/>
      <c r="K201" s="21"/>
      <c r="L201" s="21"/>
      <c r="M201" s="21"/>
      <c r="N201" s="21"/>
      <c r="O201" s="22" t="str">
        <f t="shared" si="6"/>
        <v>/</v>
      </c>
      <c r="P201" s="21" t="e">
        <f>+VLOOKUP(O201,indices!C:G,3,0)</f>
        <v>#N/A</v>
      </c>
      <c r="Q201" s="26"/>
      <c r="R201" s="26"/>
      <c r="S201" s="26">
        <f t="shared" si="7"/>
        <v>0</v>
      </c>
      <c r="T201" s="21"/>
    </row>
    <row r="202" spans="1:20">
      <c r="A202" s="21"/>
      <c r="B202" s="21" t="e">
        <f>+VLOOKUP(A202,'liste écoles'!A:D,2,0)</f>
        <v>#N/A</v>
      </c>
      <c r="C202" s="21" t="e">
        <f>+VLOOKUP(A202,'liste écoles'!A:D,3,0)</f>
        <v>#N/A</v>
      </c>
      <c r="D202" s="21" t="e">
        <f>+VLOOKUP(A202,'liste écoles'!A:D,4,0)</f>
        <v>#N/A</v>
      </c>
      <c r="E202" s="21">
        <v>198</v>
      </c>
      <c r="F202" s="21"/>
      <c r="G202" s="21"/>
      <c r="H202" s="21"/>
      <c r="I202" s="21"/>
      <c r="J202" s="21"/>
      <c r="K202" s="21"/>
      <c r="L202" s="21"/>
      <c r="M202" s="21"/>
      <c r="N202" s="21"/>
      <c r="O202" s="22" t="str">
        <f t="shared" si="6"/>
        <v>/</v>
      </c>
      <c r="P202" s="21" t="e">
        <f>+VLOOKUP(O202,indices!C:G,3,0)</f>
        <v>#N/A</v>
      </c>
      <c r="Q202" s="26"/>
      <c r="R202" s="26"/>
      <c r="S202" s="26">
        <f t="shared" si="7"/>
        <v>0</v>
      </c>
      <c r="T202" s="21"/>
    </row>
    <row r="203" spans="1:20">
      <c r="A203" s="21"/>
      <c r="B203" s="21" t="e">
        <f>+VLOOKUP(A203,'liste écoles'!A:D,2,0)</f>
        <v>#N/A</v>
      </c>
      <c r="C203" s="21" t="e">
        <f>+VLOOKUP(A203,'liste écoles'!A:D,3,0)</f>
        <v>#N/A</v>
      </c>
      <c r="D203" s="21" t="e">
        <f>+VLOOKUP(A203,'liste écoles'!A:D,4,0)</f>
        <v>#N/A</v>
      </c>
      <c r="E203" s="21">
        <v>199</v>
      </c>
      <c r="F203" s="21"/>
      <c r="G203" s="21"/>
      <c r="H203" s="21"/>
      <c r="I203" s="21"/>
      <c r="J203" s="21"/>
      <c r="K203" s="21"/>
      <c r="L203" s="21"/>
      <c r="M203" s="21"/>
      <c r="N203" s="21"/>
      <c r="O203" s="22" t="str">
        <f t="shared" si="6"/>
        <v>/</v>
      </c>
      <c r="P203" s="21" t="e">
        <f>+VLOOKUP(O203,indices!C:G,3,0)</f>
        <v>#N/A</v>
      </c>
      <c r="Q203" s="26"/>
      <c r="R203" s="26"/>
      <c r="S203" s="26">
        <f t="shared" si="7"/>
        <v>0</v>
      </c>
      <c r="T203" s="21"/>
    </row>
    <row r="204" spans="1:20">
      <c r="A204" s="21"/>
      <c r="B204" s="21" t="e">
        <f>+VLOOKUP(A204,'liste écoles'!A:D,2,0)</f>
        <v>#N/A</v>
      </c>
      <c r="C204" s="21" t="e">
        <f>+VLOOKUP(A204,'liste écoles'!A:D,3,0)</f>
        <v>#N/A</v>
      </c>
      <c r="D204" s="21" t="e">
        <f>+VLOOKUP(A204,'liste écoles'!A:D,4,0)</f>
        <v>#N/A</v>
      </c>
      <c r="E204" s="21">
        <v>200</v>
      </c>
      <c r="F204" s="21"/>
      <c r="G204" s="21"/>
      <c r="H204" s="21"/>
      <c r="I204" s="21"/>
      <c r="J204" s="21"/>
      <c r="K204" s="21"/>
      <c r="L204" s="21"/>
      <c r="M204" s="21"/>
      <c r="N204" s="21"/>
      <c r="O204" s="22" t="str">
        <f t="shared" si="6"/>
        <v>/</v>
      </c>
      <c r="P204" s="21" t="e">
        <f>+VLOOKUP(O204,indices!C:G,3,0)</f>
        <v>#N/A</v>
      </c>
      <c r="Q204" s="26"/>
      <c r="R204" s="26"/>
      <c r="S204" s="26">
        <f t="shared" si="7"/>
        <v>0</v>
      </c>
      <c r="T204" s="21"/>
    </row>
    <row r="205" spans="1:20">
      <c r="A205" s="21"/>
      <c r="B205" s="21" t="e">
        <f>+VLOOKUP(A205,'liste écoles'!A:D,2,0)</f>
        <v>#N/A</v>
      </c>
      <c r="C205" s="21" t="e">
        <f>+VLOOKUP(A205,'liste écoles'!A:D,3,0)</f>
        <v>#N/A</v>
      </c>
      <c r="D205" s="21" t="e">
        <f>+VLOOKUP(A205,'liste écoles'!A:D,4,0)</f>
        <v>#N/A</v>
      </c>
      <c r="E205" s="21">
        <v>201</v>
      </c>
      <c r="F205" s="21"/>
      <c r="G205" s="21"/>
      <c r="H205" s="21"/>
      <c r="I205" s="21"/>
      <c r="J205" s="21"/>
      <c r="K205" s="21"/>
      <c r="L205" s="21"/>
      <c r="M205" s="21"/>
      <c r="N205" s="21"/>
      <c r="O205" s="22" t="str">
        <f t="shared" si="6"/>
        <v>/</v>
      </c>
      <c r="P205" s="21" t="e">
        <f>+VLOOKUP(O205,indices!C:G,3,0)</f>
        <v>#N/A</v>
      </c>
      <c r="Q205" s="26"/>
      <c r="R205" s="26"/>
      <c r="S205" s="26">
        <f t="shared" si="7"/>
        <v>0</v>
      </c>
      <c r="T205" s="21"/>
    </row>
    <row r="206" spans="1:20">
      <c r="A206" s="21"/>
      <c r="B206" s="21" t="e">
        <f>+VLOOKUP(A206,'liste écoles'!A:D,2,0)</f>
        <v>#N/A</v>
      </c>
      <c r="C206" s="21" t="e">
        <f>+VLOOKUP(A206,'liste écoles'!A:D,3,0)</f>
        <v>#N/A</v>
      </c>
      <c r="D206" s="21" t="e">
        <f>+VLOOKUP(A206,'liste écoles'!A:D,4,0)</f>
        <v>#N/A</v>
      </c>
      <c r="E206" s="21">
        <v>202</v>
      </c>
      <c r="F206" s="21"/>
      <c r="G206" s="21"/>
      <c r="H206" s="21"/>
      <c r="I206" s="21"/>
      <c r="J206" s="21"/>
      <c r="K206" s="21"/>
      <c r="L206" s="21"/>
      <c r="M206" s="21"/>
      <c r="N206" s="21"/>
      <c r="O206" s="22" t="str">
        <f t="shared" si="6"/>
        <v>/</v>
      </c>
      <c r="P206" s="21" t="e">
        <f>+VLOOKUP(O206,indices!C:G,3,0)</f>
        <v>#N/A</v>
      </c>
      <c r="Q206" s="26"/>
      <c r="R206" s="26"/>
      <c r="S206" s="26">
        <f t="shared" si="7"/>
        <v>0</v>
      </c>
      <c r="T206" s="21"/>
    </row>
    <row r="207" spans="1:20">
      <c r="A207" s="21"/>
      <c r="B207" s="21" t="e">
        <f>+VLOOKUP(A207,'liste écoles'!A:D,2,0)</f>
        <v>#N/A</v>
      </c>
      <c r="C207" s="21" t="e">
        <f>+VLOOKUP(A207,'liste écoles'!A:D,3,0)</f>
        <v>#N/A</v>
      </c>
      <c r="D207" s="21" t="e">
        <f>+VLOOKUP(A207,'liste écoles'!A:D,4,0)</f>
        <v>#N/A</v>
      </c>
      <c r="E207" s="21">
        <v>203</v>
      </c>
      <c r="F207" s="21"/>
      <c r="G207" s="21"/>
      <c r="H207" s="21"/>
      <c r="I207" s="21"/>
      <c r="J207" s="21"/>
      <c r="K207" s="21"/>
      <c r="L207" s="21"/>
      <c r="M207" s="21"/>
      <c r="N207" s="21"/>
      <c r="O207" s="22" t="str">
        <f t="shared" si="6"/>
        <v>/</v>
      </c>
      <c r="P207" s="21" t="e">
        <f>+VLOOKUP(O207,indices!C:G,3,0)</f>
        <v>#N/A</v>
      </c>
      <c r="Q207" s="26"/>
      <c r="R207" s="26"/>
      <c r="S207" s="26">
        <f t="shared" si="7"/>
        <v>0</v>
      </c>
      <c r="T207" s="21"/>
    </row>
    <row r="208" spans="1:20">
      <c r="A208" s="21"/>
      <c r="B208" s="21" t="e">
        <f>+VLOOKUP(A208,'liste écoles'!A:D,2,0)</f>
        <v>#N/A</v>
      </c>
      <c r="C208" s="21" t="e">
        <f>+VLOOKUP(A208,'liste écoles'!A:D,3,0)</f>
        <v>#N/A</v>
      </c>
      <c r="D208" s="21" t="e">
        <f>+VLOOKUP(A208,'liste écoles'!A:D,4,0)</f>
        <v>#N/A</v>
      </c>
      <c r="E208" s="21">
        <v>204</v>
      </c>
      <c r="F208" s="21"/>
      <c r="G208" s="21"/>
      <c r="H208" s="21"/>
      <c r="I208" s="21"/>
      <c r="J208" s="21"/>
      <c r="K208" s="21"/>
      <c r="L208" s="21"/>
      <c r="M208" s="21"/>
      <c r="N208" s="21"/>
      <c r="O208" s="22" t="str">
        <f t="shared" si="6"/>
        <v>/</v>
      </c>
      <c r="P208" s="21" t="e">
        <f>+VLOOKUP(O208,indices!C:G,3,0)</f>
        <v>#N/A</v>
      </c>
      <c r="Q208" s="26"/>
      <c r="R208" s="26"/>
      <c r="S208" s="26">
        <f t="shared" si="7"/>
        <v>0</v>
      </c>
      <c r="T208" s="21"/>
    </row>
    <row r="209" spans="1:20">
      <c r="A209" s="21"/>
      <c r="B209" s="21" t="e">
        <f>+VLOOKUP(A209,'liste écoles'!A:D,2,0)</f>
        <v>#N/A</v>
      </c>
      <c r="C209" s="21" t="e">
        <f>+VLOOKUP(A209,'liste écoles'!A:D,3,0)</f>
        <v>#N/A</v>
      </c>
      <c r="D209" s="21" t="e">
        <f>+VLOOKUP(A209,'liste écoles'!A:D,4,0)</f>
        <v>#N/A</v>
      </c>
      <c r="E209" s="21">
        <v>205</v>
      </c>
      <c r="F209" s="21"/>
      <c r="G209" s="21"/>
      <c r="H209" s="21"/>
      <c r="I209" s="21"/>
      <c r="J209" s="21"/>
      <c r="K209" s="21"/>
      <c r="L209" s="21"/>
      <c r="M209" s="21"/>
      <c r="N209" s="21"/>
      <c r="O209" s="22" t="str">
        <f t="shared" si="6"/>
        <v>/</v>
      </c>
      <c r="P209" s="21" t="e">
        <f>+VLOOKUP(O209,indices!C:G,3,0)</f>
        <v>#N/A</v>
      </c>
      <c r="Q209" s="26"/>
      <c r="R209" s="26"/>
      <c r="S209" s="26">
        <f t="shared" si="7"/>
        <v>0</v>
      </c>
      <c r="T209" s="21"/>
    </row>
    <row r="210" spans="1:20">
      <c r="A210" s="21"/>
      <c r="B210" s="21" t="e">
        <f>+VLOOKUP(A210,'liste écoles'!A:D,2,0)</f>
        <v>#N/A</v>
      </c>
      <c r="C210" s="21" t="e">
        <f>+VLOOKUP(A210,'liste écoles'!A:D,3,0)</f>
        <v>#N/A</v>
      </c>
      <c r="D210" s="21" t="e">
        <f>+VLOOKUP(A210,'liste écoles'!A:D,4,0)</f>
        <v>#N/A</v>
      </c>
      <c r="E210" s="21">
        <v>206</v>
      </c>
      <c r="F210" s="21"/>
      <c r="G210" s="21"/>
      <c r="H210" s="21"/>
      <c r="I210" s="21"/>
      <c r="J210" s="21"/>
      <c r="K210" s="21"/>
      <c r="L210" s="21"/>
      <c r="M210" s="21"/>
      <c r="N210" s="21"/>
      <c r="O210" s="22" t="str">
        <f t="shared" si="6"/>
        <v>/</v>
      </c>
      <c r="P210" s="21" t="e">
        <f>+VLOOKUP(O210,indices!C:G,3,0)</f>
        <v>#N/A</v>
      </c>
      <c r="Q210" s="26"/>
      <c r="R210" s="26"/>
      <c r="S210" s="26">
        <f t="shared" si="7"/>
        <v>0</v>
      </c>
      <c r="T210" s="21"/>
    </row>
    <row r="211" spans="1:20">
      <c r="A211" s="21"/>
      <c r="B211" s="21" t="e">
        <f>+VLOOKUP(A211,'liste écoles'!A:D,2,0)</f>
        <v>#N/A</v>
      </c>
      <c r="C211" s="21" t="e">
        <f>+VLOOKUP(A211,'liste écoles'!A:D,3,0)</f>
        <v>#N/A</v>
      </c>
      <c r="D211" s="21" t="e">
        <f>+VLOOKUP(A211,'liste écoles'!A:D,4,0)</f>
        <v>#N/A</v>
      </c>
      <c r="E211" s="21">
        <v>207</v>
      </c>
      <c r="F211" s="21"/>
      <c r="G211" s="21"/>
      <c r="H211" s="21"/>
      <c r="I211" s="21"/>
      <c r="J211" s="21"/>
      <c r="K211" s="21"/>
      <c r="L211" s="21"/>
      <c r="M211" s="21"/>
      <c r="N211" s="21"/>
      <c r="O211" s="22" t="str">
        <f t="shared" si="6"/>
        <v>/</v>
      </c>
      <c r="P211" s="21" t="e">
        <f>+VLOOKUP(O211,indices!C:G,3,0)</f>
        <v>#N/A</v>
      </c>
      <c r="Q211" s="26"/>
      <c r="R211" s="26"/>
      <c r="S211" s="26">
        <f t="shared" si="7"/>
        <v>0</v>
      </c>
      <c r="T211" s="21"/>
    </row>
    <row r="212" spans="1:20">
      <c r="A212" s="21"/>
      <c r="B212" s="21" t="e">
        <f>+VLOOKUP(A212,'liste écoles'!A:D,2,0)</f>
        <v>#N/A</v>
      </c>
      <c r="C212" s="21" t="e">
        <f>+VLOOKUP(A212,'liste écoles'!A:D,3,0)</f>
        <v>#N/A</v>
      </c>
      <c r="D212" s="21" t="e">
        <f>+VLOOKUP(A212,'liste écoles'!A:D,4,0)</f>
        <v>#N/A</v>
      </c>
      <c r="E212" s="21">
        <v>208</v>
      </c>
      <c r="F212" s="21"/>
      <c r="G212" s="21"/>
      <c r="H212" s="21"/>
      <c r="I212" s="21"/>
      <c r="J212" s="21"/>
      <c r="K212" s="21"/>
      <c r="L212" s="21"/>
      <c r="M212" s="21"/>
      <c r="N212" s="21"/>
      <c r="O212" s="22" t="str">
        <f t="shared" si="6"/>
        <v>/</v>
      </c>
      <c r="P212" s="21" t="e">
        <f>+VLOOKUP(O212,indices!C:G,3,0)</f>
        <v>#N/A</v>
      </c>
      <c r="Q212" s="26"/>
      <c r="R212" s="26"/>
      <c r="S212" s="26">
        <f t="shared" si="7"/>
        <v>0</v>
      </c>
      <c r="T212" s="21"/>
    </row>
    <row r="213" spans="1:20">
      <c r="A213" s="21"/>
      <c r="B213" s="21" t="e">
        <f>+VLOOKUP(A213,'liste écoles'!A:D,2,0)</f>
        <v>#N/A</v>
      </c>
      <c r="C213" s="21" t="e">
        <f>+VLOOKUP(A213,'liste écoles'!A:D,3,0)</f>
        <v>#N/A</v>
      </c>
      <c r="D213" s="21" t="e">
        <f>+VLOOKUP(A213,'liste écoles'!A:D,4,0)</f>
        <v>#N/A</v>
      </c>
      <c r="E213" s="21">
        <v>209</v>
      </c>
      <c r="F213" s="21"/>
      <c r="G213" s="21"/>
      <c r="H213" s="21"/>
      <c r="I213" s="21"/>
      <c r="J213" s="21"/>
      <c r="K213" s="21"/>
      <c r="L213" s="21"/>
      <c r="M213" s="21"/>
      <c r="N213" s="21"/>
      <c r="O213" s="22" t="str">
        <f t="shared" si="6"/>
        <v>/</v>
      </c>
      <c r="P213" s="21" t="e">
        <f>+VLOOKUP(O213,indices!C:G,3,0)</f>
        <v>#N/A</v>
      </c>
      <c r="Q213" s="26"/>
      <c r="R213" s="26"/>
      <c r="S213" s="26">
        <f t="shared" si="7"/>
        <v>0</v>
      </c>
      <c r="T213" s="21"/>
    </row>
    <row r="214" spans="1:20">
      <c r="A214" s="21"/>
      <c r="B214" s="21" t="e">
        <f>+VLOOKUP(A214,'liste écoles'!A:D,2,0)</f>
        <v>#N/A</v>
      </c>
      <c r="C214" s="21" t="e">
        <f>+VLOOKUP(A214,'liste écoles'!A:D,3,0)</f>
        <v>#N/A</v>
      </c>
      <c r="D214" s="21" t="e">
        <f>+VLOOKUP(A214,'liste écoles'!A:D,4,0)</f>
        <v>#N/A</v>
      </c>
      <c r="E214" s="21">
        <v>210</v>
      </c>
      <c r="F214" s="21"/>
      <c r="G214" s="21"/>
      <c r="H214" s="21"/>
      <c r="I214" s="21"/>
      <c r="J214" s="21"/>
      <c r="K214" s="21"/>
      <c r="L214" s="21"/>
      <c r="M214" s="21"/>
      <c r="N214" s="21"/>
      <c r="O214" s="22" t="str">
        <f t="shared" si="6"/>
        <v>/</v>
      </c>
      <c r="P214" s="21" t="e">
        <f>+VLOOKUP(O214,indices!C:G,3,0)</f>
        <v>#N/A</v>
      </c>
      <c r="Q214" s="26"/>
      <c r="R214" s="26"/>
      <c r="S214" s="26">
        <f t="shared" si="7"/>
        <v>0</v>
      </c>
      <c r="T214" s="21"/>
    </row>
    <row r="215" spans="1:20">
      <c r="A215" s="21"/>
      <c r="B215" s="21" t="e">
        <f>+VLOOKUP(A215,'liste écoles'!A:D,2,0)</f>
        <v>#N/A</v>
      </c>
      <c r="C215" s="21" t="e">
        <f>+VLOOKUP(A215,'liste écoles'!A:D,3,0)</f>
        <v>#N/A</v>
      </c>
      <c r="D215" s="21" t="e">
        <f>+VLOOKUP(A215,'liste écoles'!A:D,4,0)</f>
        <v>#N/A</v>
      </c>
      <c r="E215" s="21">
        <v>211</v>
      </c>
      <c r="F215" s="21"/>
      <c r="G215" s="21"/>
      <c r="H215" s="21"/>
      <c r="I215" s="21"/>
      <c r="J215" s="21"/>
      <c r="K215" s="21"/>
      <c r="L215" s="21"/>
      <c r="M215" s="21"/>
      <c r="N215" s="21"/>
      <c r="O215" s="22" t="str">
        <f t="shared" si="6"/>
        <v>/</v>
      </c>
      <c r="P215" s="21" t="e">
        <f>+VLOOKUP(O215,indices!C:G,3,0)</f>
        <v>#N/A</v>
      </c>
      <c r="Q215" s="26"/>
      <c r="R215" s="26"/>
      <c r="S215" s="26">
        <f t="shared" si="7"/>
        <v>0</v>
      </c>
      <c r="T215" s="21"/>
    </row>
    <row r="216" spans="1:20">
      <c r="A216" s="21"/>
      <c r="B216" s="21" t="e">
        <f>+VLOOKUP(A216,'liste écoles'!A:D,2,0)</f>
        <v>#N/A</v>
      </c>
      <c r="C216" s="21" t="e">
        <f>+VLOOKUP(A216,'liste écoles'!A:D,3,0)</f>
        <v>#N/A</v>
      </c>
      <c r="D216" s="21" t="e">
        <f>+VLOOKUP(A216,'liste écoles'!A:D,4,0)</f>
        <v>#N/A</v>
      </c>
      <c r="E216" s="21">
        <v>212</v>
      </c>
      <c r="F216" s="21"/>
      <c r="G216" s="21"/>
      <c r="H216" s="21"/>
      <c r="I216" s="21"/>
      <c r="J216" s="21"/>
      <c r="K216" s="21"/>
      <c r="L216" s="21"/>
      <c r="M216" s="21"/>
      <c r="N216" s="21"/>
      <c r="O216" s="22" t="str">
        <f t="shared" si="6"/>
        <v>/</v>
      </c>
      <c r="P216" s="21" t="e">
        <f>+VLOOKUP(O216,indices!C:G,3,0)</f>
        <v>#N/A</v>
      </c>
      <c r="Q216" s="26"/>
      <c r="R216" s="26"/>
      <c r="S216" s="26">
        <f t="shared" si="7"/>
        <v>0</v>
      </c>
      <c r="T216" s="21"/>
    </row>
    <row r="217" spans="1:20">
      <c r="A217" s="21"/>
      <c r="B217" s="21" t="e">
        <f>+VLOOKUP(A217,'liste écoles'!A:D,2,0)</f>
        <v>#N/A</v>
      </c>
      <c r="C217" s="21" t="e">
        <f>+VLOOKUP(A217,'liste écoles'!A:D,3,0)</f>
        <v>#N/A</v>
      </c>
      <c r="D217" s="21" t="e">
        <f>+VLOOKUP(A217,'liste écoles'!A:D,4,0)</f>
        <v>#N/A</v>
      </c>
      <c r="E217" s="21">
        <v>213</v>
      </c>
      <c r="F217" s="21"/>
      <c r="G217" s="21"/>
      <c r="H217" s="21"/>
      <c r="I217" s="21"/>
      <c r="J217" s="21"/>
      <c r="K217" s="21"/>
      <c r="L217" s="21"/>
      <c r="M217" s="21"/>
      <c r="N217" s="21"/>
      <c r="O217" s="22" t="str">
        <f t="shared" si="6"/>
        <v>/</v>
      </c>
      <c r="P217" s="21" t="e">
        <f>+VLOOKUP(O217,indices!C:G,3,0)</f>
        <v>#N/A</v>
      </c>
      <c r="Q217" s="26"/>
      <c r="R217" s="26"/>
      <c r="S217" s="26">
        <f t="shared" si="7"/>
        <v>0</v>
      </c>
      <c r="T217" s="21"/>
    </row>
    <row r="218" spans="1:20">
      <c r="A218" s="21"/>
      <c r="B218" s="21" t="e">
        <f>+VLOOKUP(A218,'liste écoles'!A:D,2,0)</f>
        <v>#N/A</v>
      </c>
      <c r="C218" s="21" t="e">
        <f>+VLOOKUP(A218,'liste écoles'!A:D,3,0)</f>
        <v>#N/A</v>
      </c>
      <c r="D218" s="21" t="e">
        <f>+VLOOKUP(A218,'liste écoles'!A:D,4,0)</f>
        <v>#N/A</v>
      </c>
      <c r="E218" s="21">
        <v>214</v>
      </c>
      <c r="F218" s="21"/>
      <c r="G218" s="21"/>
      <c r="H218" s="21"/>
      <c r="I218" s="21"/>
      <c r="J218" s="21"/>
      <c r="K218" s="21"/>
      <c r="L218" s="21"/>
      <c r="M218" s="21"/>
      <c r="N218" s="21"/>
      <c r="O218" s="22" t="str">
        <f t="shared" si="6"/>
        <v>/</v>
      </c>
      <c r="P218" s="21" t="e">
        <f>+VLOOKUP(O218,indices!C:G,3,0)</f>
        <v>#N/A</v>
      </c>
      <c r="Q218" s="26"/>
      <c r="R218" s="26"/>
      <c r="S218" s="26">
        <f t="shared" si="7"/>
        <v>0</v>
      </c>
      <c r="T218" s="21"/>
    </row>
    <row r="219" spans="1:20">
      <c r="A219" s="21"/>
      <c r="B219" s="21" t="e">
        <f>+VLOOKUP(A219,'liste écoles'!A:D,2,0)</f>
        <v>#N/A</v>
      </c>
      <c r="C219" s="21" t="e">
        <f>+VLOOKUP(A219,'liste écoles'!A:D,3,0)</f>
        <v>#N/A</v>
      </c>
      <c r="D219" s="21" t="e">
        <f>+VLOOKUP(A219,'liste écoles'!A:D,4,0)</f>
        <v>#N/A</v>
      </c>
      <c r="E219" s="21">
        <v>215</v>
      </c>
      <c r="F219" s="21"/>
      <c r="G219" s="21"/>
      <c r="H219" s="21"/>
      <c r="I219" s="21"/>
      <c r="J219" s="21"/>
      <c r="K219" s="21"/>
      <c r="L219" s="21"/>
      <c r="M219" s="21"/>
      <c r="N219" s="21"/>
      <c r="O219" s="22" t="str">
        <f t="shared" si="6"/>
        <v>/</v>
      </c>
      <c r="P219" s="21" t="e">
        <f>+VLOOKUP(O219,indices!C:G,3,0)</f>
        <v>#N/A</v>
      </c>
      <c r="Q219" s="26"/>
      <c r="R219" s="26"/>
      <c r="S219" s="26">
        <f t="shared" si="7"/>
        <v>0</v>
      </c>
      <c r="T219" s="21"/>
    </row>
    <row r="220" spans="1:20">
      <c r="A220" s="21"/>
      <c r="B220" s="21" t="e">
        <f>+VLOOKUP(A220,'liste écoles'!A:D,2,0)</f>
        <v>#N/A</v>
      </c>
      <c r="C220" s="21" t="e">
        <f>+VLOOKUP(A220,'liste écoles'!A:D,3,0)</f>
        <v>#N/A</v>
      </c>
      <c r="D220" s="21" t="e">
        <f>+VLOOKUP(A220,'liste écoles'!A:D,4,0)</f>
        <v>#N/A</v>
      </c>
      <c r="E220" s="21">
        <v>216</v>
      </c>
      <c r="F220" s="21"/>
      <c r="G220" s="21"/>
      <c r="H220" s="21"/>
      <c r="I220" s="21"/>
      <c r="J220" s="21"/>
      <c r="K220" s="21"/>
      <c r="L220" s="21"/>
      <c r="M220" s="21"/>
      <c r="N220" s="21"/>
      <c r="O220" s="22" t="str">
        <f t="shared" si="6"/>
        <v>/</v>
      </c>
      <c r="P220" s="21" t="e">
        <f>+VLOOKUP(O220,indices!C:G,3,0)</f>
        <v>#N/A</v>
      </c>
      <c r="Q220" s="26"/>
      <c r="R220" s="26"/>
      <c r="S220" s="26">
        <f t="shared" si="7"/>
        <v>0</v>
      </c>
      <c r="T220" s="21"/>
    </row>
    <row r="221" spans="1:20">
      <c r="A221" s="21"/>
      <c r="B221" s="21" t="e">
        <f>+VLOOKUP(A221,'liste écoles'!A:D,2,0)</f>
        <v>#N/A</v>
      </c>
      <c r="C221" s="21" t="e">
        <f>+VLOOKUP(A221,'liste écoles'!A:D,3,0)</f>
        <v>#N/A</v>
      </c>
      <c r="D221" s="21" t="e">
        <f>+VLOOKUP(A221,'liste écoles'!A:D,4,0)</f>
        <v>#N/A</v>
      </c>
      <c r="E221" s="21">
        <v>217</v>
      </c>
      <c r="F221" s="21"/>
      <c r="G221" s="21"/>
      <c r="H221" s="21"/>
      <c r="I221" s="21"/>
      <c r="J221" s="21"/>
      <c r="K221" s="21"/>
      <c r="L221" s="21"/>
      <c r="M221" s="21"/>
      <c r="N221" s="21"/>
      <c r="O221" s="22" t="str">
        <f t="shared" si="6"/>
        <v>/</v>
      </c>
      <c r="P221" s="21" t="e">
        <f>+VLOOKUP(O221,indices!C:G,3,0)</f>
        <v>#N/A</v>
      </c>
      <c r="Q221" s="26"/>
      <c r="R221" s="26"/>
      <c r="S221" s="26">
        <f t="shared" si="7"/>
        <v>0</v>
      </c>
      <c r="T221" s="21"/>
    </row>
    <row r="222" spans="1:20">
      <c r="A222" s="21"/>
      <c r="B222" s="21" t="e">
        <f>+VLOOKUP(A222,'liste écoles'!A:D,2,0)</f>
        <v>#N/A</v>
      </c>
      <c r="C222" s="21" t="e">
        <f>+VLOOKUP(A222,'liste écoles'!A:D,3,0)</f>
        <v>#N/A</v>
      </c>
      <c r="D222" s="21" t="e">
        <f>+VLOOKUP(A222,'liste écoles'!A:D,4,0)</f>
        <v>#N/A</v>
      </c>
      <c r="E222" s="21">
        <v>218</v>
      </c>
      <c r="F222" s="21"/>
      <c r="G222" s="21"/>
      <c r="H222" s="21"/>
      <c r="I222" s="21"/>
      <c r="J222" s="21"/>
      <c r="K222" s="21"/>
      <c r="L222" s="21"/>
      <c r="M222" s="21"/>
      <c r="N222" s="21"/>
      <c r="O222" s="22" t="str">
        <f t="shared" si="6"/>
        <v>/</v>
      </c>
      <c r="P222" s="21" t="e">
        <f>+VLOOKUP(O222,indices!C:G,3,0)</f>
        <v>#N/A</v>
      </c>
      <c r="Q222" s="26"/>
      <c r="R222" s="26"/>
      <c r="S222" s="26">
        <f t="shared" si="7"/>
        <v>0</v>
      </c>
      <c r="T222" s="21"/>
    </row>
    <row r="223" spans="1:20">
      <c r="A223" s="21"/>
      <c r="B223" s="21" t="e">
        <f>+VLOOKUP(A223,'liste écoles'!A:D,2,0)</f>
        <v>#N/A</v>
      </c>
      <c r="C223" s="21" t="e">
        <f>+VLOOKUP(A223,'liste écoles'!A:D,3,0)</f>
        <v>#N/A</v>
      </c>
      <c r="D223" s="21" t="e">
        <f>+VLOOKUP(A223,'liste écoles'!A:D,4,0)</f>
        <v>#N/A</v>
      </c>
      <c r="E223" s="21">
        <v>219</v>
      </c>
      <c r="F223" s="21"/>
      <c r="G223" s="21"/>
      <c r="H223" s="21"/>
      <c r="I223" s="21"/>
      <c r="J223" s="21"/>
      <c r="K223" s="21"/>
      <c r="L223" s="21"/>
      <c r="M223" s="21"/>
      <c r="N223" s="21"/>
      <c r="O223" s="22" t="str">
        <f t="shared" si="6"/>
        <v>/</v>
      </c>
      <c r="P223" s="21" t="e">
        <f>+VLOOKUP(O223,indices!C:G,3,0)</f>
        <v>#N/A</v>
      </c>
      <c r="Q223" s="26"/>
      <c r="R223" s="26"/>
      <c r="S223" s="26">
        <f t="shared" si="7"/>
        <v>0</v>
      </c>
      <c r="T223" s="21"/>
    </row>
    <row r="224" spans="1:20">
      <c r="A224" s="21"/>
      <c r="B224" s="21" t="e">
        <f>+VLOOKUP(A224,'liste écoles'!A:D,2,0)</f>
        <v>#N/A</v>
      </c>
      <c r="C224" s="21" t="e">
        <f>+VLOOKUP(A224,'liste écoles'!A:D,3,0)</f>
        <v>#N/A</v>
      </c>
      <c r="D224" s="21" t="e">
        <f>+VLOOKUP(A224,'liste écoles'!A:D,4,0)</f>
        <v>#N/A</v>
      </c>
      <c r="E224" s="21">
        <v>220</v>
      </c>
      <c r="F224" s="21"/>
      <c r="G224" s="21"/>
      <c r="H224" s="21"/>
      <c r="I224" s="21"/>
      <c r="J224" s="21"/>
      <c r="K224" s="21"/>
      <c r="L224" s="21"/>
      <c r="M224" s="21"/>
      <c r="N224" s="21"/>
      <c r="O224" s="22" t="str">
        <f t="shared" si="6"/>
        <v>/</v>
      </c>
      <c r="P224" s="21" t="e">
        <f>+VLOOKUP(O224,indices!C:G,3,0)</f>
        <v>#N/A</v>
      </c>
      <c r="Q224" s="26"/>
      <c r="R224" s="26"/>
      <c r="S224" s="26">
        <f t="shared" si="7"/>
        <v>0</v>
      </c>
      <c r="T224" s="21"/>
    </row>
    <row r="225" spans="1:20">
      <c r="A225" s="21"/>
      <c r="B225" s="21" t="e">
        <f>+VLOOKUP(A225,'liste écoles'!A:D,2,0)</f>
        <v>#N/A</v>
      </c>
      <c r="C225" s="21" t="e">
        <f>+VLOOKUP(A225,'liste écoles'!A:D,3,0)</f>
        <v>#N/A</v>
      </c>
      <c r="D225" s="21" t="e">
        <f>+VLOOKUP(A225,'liste écoles'!A:D,4,0)</f>
        <v>#N/A</v>
      </c>
      <c r="E225" s="21">
        <v>221</v>
      </c>
      <c r="F225" s="21"/>
      <c r="G225" s="21"/>
      <c r="H225" s="21"/>
      <c r="I225" s="21"/>
      <c r="J225" s="21"/>
      <c r="K225" s="21"/>
      <c r="L225" s="21"/>
      <c r="M225" s="21"/>
      <c r="N225" s="21"/>
      <c r="O225" s="22" t="str">
        <f t="shared" si="6"/>
        <v>/</v>
      </c>
      <c r="P225" s="21" t="e">
        <f>+VLOOKUP(O225,indices!C:G,3,0)</f>
        <v>#N/A</v>
      </c>
      <c r="Q225" s="26"/>
      <c r="R225" s="26"/>
      <c r="S225" s="26">
        <f t="shared" si="7"/>
        <v>0</v>
      </c>
      <c r="T225" s="21"/>
    </row>
    <row r="226" spans="1:20">
      <c r="A226" s="21"/>
      <c r="B226" s="21" t="e">
        <f>+VLOOKUP(A226,'liste écoles'!A:D,2,0)</f>
        <v>#N/A</v>
      </c>
      <c r="C226" s="21" t="e">
        <f>+VLOOKUP(A226,'liste écoles'!A:D,3,0)</f>
        <v>#N/A</v>
      </c>
      <c r="D226" s="21" t="e">
        <f>+VLOOKUP(A226,'liste écoles'!A:D,4,0)</f>
        <v>#N/A</v>
      </c>
      <c r="E226" s="21">
        <v>222</v>
      </c>
      <c r="F226" s="21"/>
      <c r="G226" s="21"/>
      <c r="H226" s="21"/>
      <c r="I226" s="21"/>
      <c r="J226" s="21"/>
      <c r="K226" s="21"/>
      <c r="L226" s="21"/>
      <c r="M226" s="21"/>
      <c r="N226" s="21"/>
      <c r="O226" s="22" t="str">
        <f t="shared" si="6"/>
        <v>/</v>
      </c>
      <c r="P226" s="21" t="e">
        <f>+VLOOKUP(O226,indices!C:G,3,0)</f>
        <v>#N/A</v>
      </c>
      <c r="Q226" s="26"/>
      <c r="R226" s="26"/>
      <c r="S226" s="26">
        <f t="shared" si="7"/>
        <v>0</v>
      </c>
      <c r="T226" s="21"/>
    </row>
    <row r="227" spans="1:20">
      <c r="A227" s="21"/>
      <c r="B227" s="21" t="e">
        <f>+VLOOKUP(A227,'liste écoles'!A:D,2,0)</f>
        <v>#N/A</v>
      </c>
      <c r="C227" s="21" t="e">
        <f>+VLOOKUP(A227,'liste écoles'!A:D,3,0)</f>
        <v>#N/A</v>
      </c>
      <c r="D227" s="21" t="e">
        <f>+VLOOKUP(A227,'liste écoles'!A:D,4,0)</f>
        <v>#N/A</v>
      </c>
      <c r="E227" s="21">
        <v>223</v>
      </c>
      <c r="F227" s="21"/>
      <c r="G227" s="21"/>
      <c r="H227" s="21"/>
      <c r="I227" s="21"/>
      <c r="J227" s="21"/>
      <c r="K227" s="21"/>
      <c r="L227" s="21"/>
      <c r="M227" s="21"/>
      <c r="N227" s="21"/>
      <c r="O227" s="22" t="str">
        <f t="shared" si="6"/>
        <v>/</v>
      </c>
      <c r="P227" s="21" t="e">
        <f>+VLOOKUP(O227,indices!C:G,3,0)</f>
        <v>#N/A</v>
      </c>
      <c r="Q227" s="26"/>
      <c r="R227" s="26"/>
      <c r="S227" s="26">
        <f t="shared" si="7"/>
        <v>0</v>
      </c>
      <c r="T227" s="21"/>
    </row>
    <row r="228" spans="1:20">
      <c r="A228" s="21"/>
      <c r="B228" s="21" t="e">
        <f>+VLOOKUP(A228,'liste écoles'!A:D,2,0)</f>
        <v>#N/A</v>
      </c>
      <c r="C228" s="21" t="e">
        <f>+VLOOKUP(A228,'liste écoles'!A:D,3,0)</f>
        <v>#N/A</v>
      </c>
      <c r="D228" s="21" t="e">
        <f>+VLOOKUP(A228,'liste écoles'!A:D,4,0)</f>
        <v>#N/A</v>
      </c>
      <c r="E228" s="21">
        <v>224</v>
      </c>
      <c r="F228" s="21"/>
      <c r="G228" s="21"/>
      <c r="H228" s="21"/>
      <c r="I228" s="21"/>
      <c r="J228" s="21"/>
      <c r="K228" s="21"/>
      <c r="L228" s="21"/>
      <c r="M228" s="21"/>
      <c r="N228" s="21"/>
      <c r="O228" s="22" t="str">
        <f t="shared" si="6"/>
        <v>/</v>
      </c>
      <c r="P228" s="21" t="e">
        <f>+VLOOKUP(O228,indices!C:G,3,0)</f>
        <v>#N/A</v>
      </c>
      <c r="Q228" s="26"/>
      <c r="R228" s="26"/>
      <c r="S228" s="26">
        <f t="shared" si="7"/>
        <v>0</v>
      </c>
      <c r="T228" s="21"/>
    </row>
    <row r="229" spans="1:20">
      <c r="A229" s="21"/>
      <c r="B229" s="21" t="e">
        <f>+VLOOKUP(A229,'liste écoles'!A:D,2,0)</f>
        <v>#N/A</v>
      </c>
      <c r="C229" s="21" t="e">
        <f>+VLOOKUP(A229,'liste écoles'!A:D,3,0)</f>
        <v>#N/A</v>
      </c>
      <c r="D229" s="21" t="e">
        <f>+VLOOKUP(A229,'liste écoles'!A:D,4,0)</f>
        <v>#N/A</v>
      </c>
      <c r="E229" s="21">
        <v>225</v>
      </c>
      <c r="F229" s="21"/>
      <c r="G229" s="21"/>
      <c r="H229" s="21"/>
      <c r="I229" s="21"/>
      <c r="J229" s="21"/>
      <c r="K229" s="21"/>
      <c r="L229" s="21"/>
      <c r="M229" s="21"/>
      <c r="N229" s="21"/>
      <c r="O229" s="22" t="str">
        <f t="shared" si="6"/>
        <v>/</v>
      </c>
      <c r="P229" s="21" t="e">
        <f>+VLOOKUP(O229,indices!C:G,3,0)</f>
        <v>#N/A</v>
      </c>
      <c r="Q229" s="26"/>
      <c r="R229" s="26"/>
      <c r="S229" s="26">
        <f t="shared" si="7"/>
        <v>0</v>
      </c>
      <c r="T229" s="21"/>
    </row>
    <row r="230" spans="1:20">
      <c r="A230" s="21"/>
      <c r="B230" s="21" t="e">
        <f>+VLOOKUP(A230,'liste écoles'!A:D,2,0)</f>
        <v>#N/A</v>
      </c>
      <c r="C230" s="21" t="e">
        <f>+VLOOKUP(A230,'liste écoles'!A:D,3,0)</f>
        <v>#N/A</v>
      </c>
      <c r="D230" s="21" t="e">
        <f>+VLOOKUP(A230,'liste écoles'!A:D,4,0)</f>
        <v>#N/A</v>
      </c>
      <c r="E230" s="21">
        <v>226</v>
      </c>
      <c r="F230" s="21"/>
      <c r="G230" s="21"/>
      <c r="H230" s="21"/>
      <c r="I230" s="21"/>
      <c r="J230" s="21"/>
      <c r="K230" s="21"/>
      <c r="L230" s="21"/>
      <c r="M230" s="21"/>
      <c r="N230" s="21"/>
      <c r="O230" s="22" t="str">
        <f t="shared" si="6"/>
        <v>/</v>
      </c>
      <c r="P230" s="21" t="e">
        <f>+VLOOKUP(O230,indices!C:G,3,0)</f>
        <v>#N/A</v>
      </c>
      <c r="Q230" s="26"/>
      <c r="R230" s="26"/>
      <c r="S230" s="26">
        <f t="shared" si="7"/>
        <v>0</v>
      </c>
      <c r="T230" s="21"/>
    </row>
    <row r="231" spans="1:20">
      <c r="A231" s="21"/>
      <c r="B231" s="21" t="e">
        <f>+VLOOKUP(A231,'liste écoles'!A:D,2,0)</f>
        <v>#N/A</v>
      </c>
      <c r="C231" s="21" t="e">
        <f>+VLOOKUP(A231,'liste écoles'!A:D,3,0)</f>
        <v>#N/A</v>
      </c>
      <c r="D231" s="21" t="e">
        <f>+VLOOKUP(A231,'liste écoles'!A:D,4,0)</f>
        <v>#N/A</v>
      </c>
      <c r="E231" s="21">
        <v>227</v>
      </c>
      <c r="F231" s="21"/>
      <c r="G231" s="21"/>
      <c r="H231" s="21"/>
      <c r="I231" s="21"/>
      <c r="J231" s="21"/>
      <c r="K231" s="21"/>
      <c r="L231" s="21"/>
      <c r="M231" s="21"/>
      <c r="N231" s="21"/>
      <c r="O231" s="22" t="str">
        <f t="shared" si="6"/>
        <v>/</v>
      </c>
      <c r="P231" s="21" t="e">
        <f>+VLOOKUP(O231,indices!C:G,3,0)</f>
        <v>#N/A</v>
      </c>
      <c r="Q231" s="26"/>
      <c r="R231" s="26"/>
      <c r="S231" s="26">
        <f t="shared" si="7"/>
        <v>0</v>
      </c>
      <c r="T231" s="21"/>
    </row>
    <row r="232" spans="1:20">
      <c r="A232" s="21"/>
      <c r="B232" s="21" t="e">
        <f>+VLOOKUP(A232,'liste écoles'!A:D,2,0)</f>
        <v>#N/A</v>
      </c>
      <c r="C232" s="21" t="e">
        <f>+VLOOKUP(A232,'liste écoles'!A:D,3,0)</f>
        <v>#N/A</v>
      </c>
      <c r="D232" s="21" t="e">
        <f>+VLOOKUP(A232,'liste écoles'!A:D,4,0)</f>
        <v>#N/A</v>
      </c>
      <c r="E232" s="21">
        <v>228</v>
      </c>
      <c r="F232" s="21"/>
      <c r="G232" s="21"/>
      <c r="H232" s="21"/>
      <c r="I232" s="21"/>
      <c r="J232" s="21"/>
      <c r="K232" s="21"/>
      <c r="L232" s="21"/>
      <c r="M232" s="21"/>
      <c r="N232" s="21"/>
      <c r="O232" s="22" t="str">
        <f t="shared" si="6"/>
        <v>/</v>
      </c>
      <c r="P232" s="21" t="e">
        <f>+VLOOKUP(O232,indices!C:G,3,0)</f>
        <v>#N/A</v>
      </c>
      <c r="Q232" s="26"/>
      <c r="R232" s="26"/>
      <c r="S232" s="26">
        <f t="shared" si="7"/>
        <v>0</v>
      </c>
      <c r="T232" s="21"/>
    </row>
    <row r="233" spans="1:20">
      <c r="A233" s="21"/>
      <c r="B233" s="21" t="e">
        <f>+VLOOKUP(A233,'liste écoles'!A:D,2,0)</f>
        <v>#N/A</v>
      </c>
      <c r="C233" s="21" t="e">
        <f>+VLOOKUP(A233,'liste écoles'!A:D,3,0)</f>
        <v>#N/A</v>
      </c>
      <c r="D233" s="21" t="e">
        <f>+VLOOKUP(A233,'liste écoles'!A:D,4,0)</f>
        <v>#N/A</v>
      </c>
      <c r="E233" s="21">
        <v>229</v>
      </c>
      <c r="F233" s="21"/>
      <c r="G233" s="21"/>
      <c r="H233" s="21"/>
      <c r="I233" s="21"/>
      <c r="J233" s="21"/>
      <c r="K233" s="21"/>
      <c r="L233" s="21"/>
      <c r="M233" s="21"/>
      <c r="N233" s="21"/>
      <c r="O233" s="22" t="str">
        <f t="shared" si="6"/>
        <v>/</v>
      </c>
      <c r="P233" s="21" t="e">
        <f>+VLOOKUP(O233,indices!C:G,3,0)</f>
        <v>#N/A</v>
      </c>
      <c r="Q233" s="26"/>
      <c r="R233" s="26"/>
      <c r="S233" s="26">
        <f t="shared" si="7"/>
        <v>0</v>
      </c>
      <c r="T233" s="21"/>
    </row>
    <row r="234" spans="1:20">
      <c r="A234" s="21"/>
      <c r="B234" s="21" t="e">
        <f>+VLOOKUP(A234,'liste écoles'!A:D,2,0)</f>
        <v>#N/A</v>
      </c>
      <c r="C234" s="21" t="e">
        <f>+VLOOKUP(A234,'liste écoles'!A:D,3,0)</f>
        <v>#N/A</v>
      </c>
      <c r="D234" s="21" t="e">
        <f>+VLOOKUP(A234,'liste écoles'!A:D,4,0)</f>
        <v>#N/A</v>
      </c>
      <c r="E234" s="21">
        <v>230</v>
      </c>
      <c r="F234" s="21"/>
      <c r="G234" s="21"/>
      <c r="H234" s="21"/>
      <c r="I234" s="21"/>
      <c r="J234" s="21"/>
      <c r="K234" s="21"/>
      <c r="L234" s="21"/>
      <c r="M234" s="21"/>
      <c r="N234" s="21"/>
      <c r="O234" s="22" t="str">
        <f t="shared" si="6"/>
        <v>/</v>
      </c>
      <c r="P234" s="21" t="e">
        <f>+VLOOKUP(O234,indices!C:G,3,0)</f>
        <v>#N/A</v>
      </c>
      <c r="Q234" s="26"/>
      <c r="R234" s="26"/>
      <c r="S234" s="26">
        <f t="shared" si="7"/>
        <v>0</v>
      </c>
      <c r="T234" s="21"/>
    </row>
    <row r="235" spans="1:20">
      <c r="A235" s="21"/>
      <c r="B235" s="21" t="e">
        <f>+VLOOKUP(A235,'liste écoles'!A:D,2,0)</f>
        <v>#N/A</v>
      </c>
      <c r="C235" s="21" t="e">
        <f>+VLOOKUP(A235,'liste écoles'!A:D,3,0)</f>
        <v>#N/A</v>
      </c>
      <c r="D235" s="21" t="e">
        <f>+VLOOKUP(A235,'liste écoles'!A:D,4,0)</f>
        <v>#N/A</v>
      </c>
      <c r="E235" s="21">
        <v>231</v>
      </c>
      <c r="F235" s="21"/>
      <c r="G235" s="21"/>
      <c r="H235" s="21"/>
      <c r="I235" s="21"/>
      <c r="J235" s="21"/>
      <c r="K235" s="21"/>
      <c r="L235" s="21"/>
      <c r="M235" s="21"/>
      <c r="N235" s="21"/>
      <c r="O235" s="22" t="str">
        <f t="shared" si="6"/>
        <v>/</v>
      </c>
      <c r="P235" s="21" t="e">
        <f>+VLOOKUP(O235,indices!C:G,3,0)</f>
        <v>#N/A</v>
      </c>
      <c r="Q235" s="26"/>
      <c r="R235" s="26"/>
      <c r="S235" s="26">
        <f t="shared" si="7"/>
        <v>0</v>
      </c>
      <c r="T235" s="21"/>
    </row>
    <row r="236" spans="1:20">
      <c r="A236" s="21"/>
      <c r="B236" s="21" t="e">
        <f>+VLOOKUP(A236,'liste écoles'!A:D,2,0)</f>
        <v>#N/A</v>
      </c>
      <c r="C236" s="21" t="e">
        <f>+VLOOKUP(A236,'liste écoles'!A:D,3,0)</f>
        <v>#N/A</v>
      </c>
      <c r="D236" s="21" t="e">
        <f>+VLOOKUP(A236,'liste écoles'!A:D,4,0)</f>
        <v>#N/A</v>
      </c>
      <c r="E236" s="21">
        <v>232</v>
      </c>
      <c r="F236" s="21"/>
      <c r="G236" s="21"/>
      <c r="H236" s="21"/>
      <c r="I236" s="21"/>
      <c r="J236" s="21"/>
      <c r="K236" s="21"/>
      <c r="L236" s="21"/>
      <c r="M236" s="21"/>
      <c r="N236" s="21"/>
      <c r="O236" s="22" t="str">
        <f t="shared" si="6"/>
        <v>/</v>
      </c>
      <c r="P236" s="21" t="e">
        <f>+VLOOKUP(O236,indices!C:G,3,0)</f>
        <v>#N/A</v>
      </c>
      <c r="Q236" s="26"/>
      <c r="R236" s="26"/>
      <c r="S236" s="26">
        <f t="shared" si="7"/>
        <v>0</v>
      </c>
      <c r="T236" s="21"/>
    </row>
    <row r="237" spans="1:20">
      <c r="A237" s="21"/>
      <c r="B237" s="21" t="e">
        <f>+VLOOKUP(A237,'liste écoles'!A:D,2,0)</f>
        <v>#N/A</v>
      </c>
      <c r="C237" s="21" t="e">
        <f>+VLOOKUP(A237,'liste écoles'!A:D,3,0)</f>
        <v>#N/A</v>
      </c>
      <c r="D237" s="21" t="e">
        <f>+VLOOKUP(A237,'liste écoles'!A:D,4,0)</f>
        <v>#N/A</v>
      </c>
      <c r="E237" s="21">
        <v>233</v>
      </c>
      <c r="F237" s="21"/>
      <c r="G237" s="21"/>
      <c r="H237" s="21"/>
      <c r="I237" s="21"/>
      <c r="J237" s="21"/>
      <c r="K237" s="21"/>
      <c r="L237" s="21"/>
      <c r="M237" s="21"/>
      <c r="N237" s="21"/>
      <c r="O237" s="22" t="str">
        <f t="shared" si="6"/>
        <v>/</v>
      </c>
      <c r="P237" s="21" t="e">
        <f>+VLOOKUP(O237,indices!C:G,3,0)</f>
        <v>#N/A</v>
      </c>
      <c r="Q237" s="26"/>
      <c r="R237" s="26"/>
      <c r="S237" s="26">
        <f t="shared" si="7"/>
        <v>0</v>
      </c>
      <c r="T237" s="21"/>
    </row>
    <row r="238" spans="1:20">
      <c r="A238" s="21"/>
      <c r="B238" s="21" t="e">
        <f>+VLOOKUP(A238,'liste écoles'!A:D,2,0)</f>
        <v>#N/A</v>
      </c>
      <c r="C238" s="21" t="e">
        <f>+VLOOKUP(A238,'liste écoles'!A:D,3,0)</f>
        <v>#N/A</v>
      </c>
      <c r="D238" s="21" t="e">
        <f>+VLOOKUP(A238,'liste écoles'!A:D,4,0)</f>
        <v>#N/A</v>
      </c>
      <c r="E238" s="21">
        <v>234</v>
      </c>
      <c r="F238" s="21"/>
      <c r="G238" s="21"/>
      <c r="H238" s="21"/>
      <c r="I238" s="21"/>
      <c r="J238" s="21"/>
      <c r="K238" s="21"/>
      <c r="L238" s="21"/>
      <c r="M238" s="21"/>
      <c r="N238" s="21"/>
      <c r="O238" s="22" t="str">
        <f t="shared" si="6"/>
        <v>/</v>
      </c>
      <c r="P238" s="21" t="e">
        <f>+VLOOKUP(O238,indices!C:G,3,0)</f>
        <v>#N/A</v>
      </c>
      <c r="Q238" s="26"/>
      <c r="R238" s="26"/>
      <c r="S238" s="26">
        <f t="shared" si="7"/>
        <v>0</v>
      </c>
      <c r="T238" s="21"/>
    </row>
    <row r="239" spans="1:20">
      <c r="A239" s="21"/>
      <c r="B239" s="21" t="e">
        <f>+VLOOKUP(A239,'liste écoles'!A:D,2,0)</f>
        <v>#N/A</v>
      </c>
      <c r="C239" s="21" t="e">
        <f>+VLOOKUP(A239,'liste écoles'!A:D,3,0)</f>
        <v>#N/A</v>
      </c>
      <c r="D239" s="21" t="e">
        <f>+VLOOKUP(A239,'liste écoles'!A:D,4,0)</f>
        <v>#N/A</v>
      </c>
      <c r="E239" s="21">
        <v>235</v>
      </c>
      <c r="F239" s="21"/>
      <c r="G239" s="21"/>
      <c r="H239" s="21"/>
      <c r="I239" s="21"/>
      <c r="J239" s="21"/>
      <c r="K239" s="21"/>
      <c r="L239" s="21"/>
      <c r="M239" s="21"/>
      <c r="N239" s="21"/>
      <c r="O239" s="22" t="str">
        <f t="shared" si="6"/>
        <v>/</v>
      </c>
      <c r="P239" s="21" t="e">
        <f>+VLOOKUP(O239,indices!C:G,3,0)</f>
        <v>#N/A</v>
      </c>
      <c r="Q239" s="26"/>
      <c r="R239" s="26"/>
      <c r="S239" s="26">
        <f t="shared" si="7"/>
        <v>0</v>
      </c>
      <c r="T239" s="21"/>
    </row>
    <row r="240" spans="1:20">
      <c r="A240" s="21"/>
      <c r="B240" s="21" t="e">
        <f>+VLOOKUP(A240,'liste écoles'!A:D,2,0)</f>
        <v>#N/A</v>
      </c>
      <c r="C240" s="21" t="e">
        <f>+VLOOKUP(A240,'liste écoles'!A:D,3,0)</f>
        <v>#N/A</v>
      </c>
      <c r="D240" s="21" t="e">
        <f>+VLOOKUP(A240,'liste écoles'!A:D,4,0)</f>
        <v>#N/A</v>
      </c>
      <c r="E240" s="21">
        <v>236</v>
      </c>
      <c r="F240" s="21"/>
      <c r="G240" s="21"/>
      <c r="H240" s="21"/>
      <c r="I240" s="21"/>
      <c r="J240" s="21"/>
      <c r="K240" s="21"/>
      <c r="L240" s="21"/>
      <c r="M240" s="21"/>
      <c r="N240" s="21"/>
      <c r="O240" s="22" t="str">
        <f t="shared" si="6"/>
        <v>/</v>
      </c>
      <c r="P240" s="21" t="e">
        <f>+VLOOKUP(O240,indices!C:G,3,0)</f>
        <v>#N/A</v>
      </c>
      <c r="Q240" s="26"/>
      <c r="R240" s="26"/>
      <c r="S240" s="26">
        <f t="shared" si="7"/>
        <v>0</v>
      </c>
      <c r="T240" s="21"/>
    </row>
    <row r="241" spans="1:20">
      <c r="A241" s="21"/>
      <c r="B241" s="21" t="e">
        <f>+VLOOKUP(A241,'liste écoles'!A:D,2,0)</f>
        <v>#N/A</v>
      </c>
      <c r="C241" s="21" t="e">
        <f>+VLOOKUP(A241,'liste écoles'!A:D,3,0)</f>
        <v>#N/A</v>
      </c>
      <c r="D241" s="21" t="e">
        <f>+VLOOKUP(A241,'liste écoles'!A:D,4,0)</f>
        <v>#N/A</v>
      </c>
      <c r="E241" s="21">
        <v>237</v>
      </c>
      <c r="F241" s="21"/>
      <c r="G241" s="21"/>
      <c r="H241" s="21"/>
      <c r="I241" s="21"/>
      <c r="J241" s="21"/>
      <c r="K241" s="21"/>
      <c r="L241" s="21"/>
      <c r="M241" s="21"/>
      <c r="N241" s="21"/>
      <c r="O241" s="22" t="str">
        <f t="shared" si="6"/>
        <v>/</v>
      </c>
      <c r="P241" s="21" t="e">
        <f>+VLOOKUP(O241,indices!C:G,3,0)</f>
        <v>#N/A</v>
      </c>
      <c r="Q241" s="26"/>
      <c r="R241" s="26"/>
      <c r="S241" s="26">
        <f t="shared" si="7"/>
        <v>0</v>
      </c>
      <c r="T241" s="21"/>
    </row>
    <row r="242" spans="1:20">
      <c r="A242" s="21"/>
      <c r="B242" s="21" t="e">
        <f>+VLOOKUP(A242,'liste écoles'!A:D,2,0)</f>
        <v>#N/A</v>
      </c>
      <c r="C242" s="21" t="e">
        <f>+VLOOKUP(A242,'liste écoles'!A:D,3,0)</f>
        <v>#N/A</v>
      </c>
      <c r="D242" s="21" t="e">
        <f>+VLOOKUP(A242,'liste écoles'!A:D,4,0)</f>
        <v>#N/A</v>
      </c>
      <c r="E242" s="21">
        <v>238</v>
      </c>
      <c r="F242" s="21"/>
      <c r="G242" s="21"/>
      <c r="H242" s="21"/>
      <c r="I242" s="21"/>
      <c r="J242" s="21"/>
      <c r="K242" s="21"/>
      <c r="L242" s="21"/>
      <c r="M242" s="21"/>
      <c r="N242" s="21"/>
      <c r="O242" s="22" t="str">
        <f t="shared" si="6"/>
        <v>/</v>
      </c>
      <c r="P242" s="21" t="e">
        <f>+VLOOKUP(O242,indices!C:G,3,0)</f>
        <v>#N/A</v>
      </c>
      <c r="Q242" s="26"/>
      <c r="R242" s="26"/>
      <c r="S242" s="26">
        <f t="shared" si="7"/>
        <v>0</v>
      </c>
      <c r="T242" s="21"/>
    </row>
    <row r="243" spans="1:20">
      <c r="A243" s="21"/>
      <c r="B243" s="21" t="e">
        <f>+VLOOKUP(A243,'liste écoles'!A:D,2,0)</f>
        <v>#N/A</v>
      </c>
      <c r="C243" s="21" t="e">
        <f>+VLOOKUP(A243,'liste écoles'!A:D,3,0)</f>
        <v>#N/A</v>
      </c>
      <c r="D243" s="21" t="e">
        <f>+VLOOKUP(A243,'liste écoles'!A:D,4,0)</f>
        <v>#N/A</v>
      </c>
      <c r="E243" s="21">
        <v>239</v>
      </c>
      <c r="F243" s="21"/>
      <c r="G243" s="21"/>
      <c r="H243" s="21"/>
      <c r="I243" s="21"/>
      <c r="J243" s="21"/>
      <c r="K243" s="21"/>
      <c r="L243" s="21"/>
      <c r="M243" s="21"/>
      <c r="N243" s="21"/>
      <c r="O243" s="22" t="str">
        <f t="shared" si="6"/>
        <v>/</v>
      </c>
      <c r="P243" s="21" t="e">
        <f>+VLOOKUP(O243,indices!C:G,3,0)</f>
        <v>#N/A</v>
      </c>
      <c r="Q243" s="26"/>
      <c r="R243" s="26"/>
      <c r="S243" s="26">
        <f t="shared" si="7"/>
        <v>0</v>
      </c>
      <c r="T243" s="21"/>
    </row>
    <row r="244" spans="1:20">
      <c r="A244" s="21"/>
      <c r="B244" s="21" t="e">
        <f>+VLOOKUP(A244,'liste écoles'!A:D,2,0)</f>
        <v>#N/A</v>
      </c>
      <c r="C244" s="21" t="e">
        <f>+VLOOKUP(A244,'liste écoles'!A:D,3,0)</f>
        <v>#N/A</v>
      </c>
      <c r="D244" s="21" t="e">
        <f>+VLOOKUP(A244,'liste écoles'!A:D,4,0)</f>
        <v>#N/A</v>
      </c>
      <c r="E244" s="21">
        <v>240</v>
      </c>
      <c r="F244" s="21"/>
      <c r="G244" s="21"/>
      <c r="H244" s="21"/>
      <c r="I244" s="21"/>
      <c r="J244" s="21"/>
      <c r="K244" s="21"/>
      <c r="L244" s="21"/>
      <c r="M244" s="21"/>
      <c r="N244" s="21"/>
      <c r="O244" s="22" t="str">
        <f t="shared" si="6"/>
        <v>/</v>
      </c>
      <c r="P244" s="21" t="e">
        <f>+VLOOKUP(O244,indices!C:G,3,0)</f>
        <v>#N/A</v>
      </c>
      <c r="Q244" s="26"/>
      <c r="R244" s="26"/>
      <c r="S244" s="26">
        <f t="shared" si="7"/>
        <v>0</v>
      </c>
      <c r="T244" s="21"/>
    </row>
    <row r="245" spans="1:20">
      <c r="A245" s="21"/>
      <c r="B245" s="21" t="e">
        <f>+VLOOKUP(A245,'liste écoles'!A:D,2,0)</f>
        <v>#N/A</v>
      </c>
      <c r="C245" s="21" t="e">
        <f>+VLOOKUP(A245,'liste écoles'!A:D,3,0)</f>
        <v>#N/A</v>
      </c>
      <c r="D245" s="21" t="e">
        <f>+VLOOKUP(A245,'liste écoles'!A:D,4,0)</f>
        <v>#N/A</v>
      </c>
      <c r="E245" s="21">
        <v>241</v>
      </c>
      <c r="F245" s="21"/>
      <c r="G245" s="21"/>
      <c r="H245" s="21"/>
      <c r="I245" s="21"/>
      <c r="J245" s="21"/>
      <c r="K245" s="21"/>
      <c r="L245" s="21"/>
      <c r="M245" s="21"/>
      <c r="N245" s="21"/>
      <c r="O245" s="22" t="str">
        <f t="shared" si="6"/>
        <v>/</v>
      </c>
      <c r="P245" s="21" t="e">
        <f>+VLOOKUP(O245,indices!C:G,3,0)</f>
        <v>#N/A</v>
      </c>
      <c r="Q245" s="26"/>
      <c r="R245" s="26"/>
      <c r="S245" s="26">
        <f t="shared" si="7"/>
        <v>0</v>
      </c>
      <c r="T245" s="21"/>
    </row>
    <row r="246" spans="1:20">
      <c r="A246" s="21"/>
      <c r="B246" s="21" t="e">
        <f>+VLOOKUP(A246,'liste écoles'!A:D,2,0)</f>
        <v>#N/A</v>
      </c>
      <c r="C246" s="21" t="e">
        <f>+VLOOKUP(A246,'liste écoles'!A:D,3,0)</f>
        <v>#N/A</v>
      </c>
      <c r="D246" s="21" t="e">
        <f>+VLOOKUP(A246,'liste écoles'!A:D,4,0)</f>
        <v>#N/A</v>
      </c>
      <c r="E246" s="21">
        <v>242</v>
      </c>
      <c r="F246" s="21"/>
      <c r="G246" s="21"/>
      <c r="H246" s="21"/>
      <c r="I246" s="21"/>
      <c r="J246" s="21"/>
      <c r="K246" s="21"/>
      <c r="L246" s="21"/>
      <c r="M246" s="21"/>
      <c r="N246" s="21"/>
      <c r="O246" s="22" t="str">
        <f t="shared" si="6"/>
        <v>/</v>
      </c>
      <c r="P246" s="21" t="e">
        <f>+VLOOKUP(O246,indices!C:G,3,0)</f>
        <v>#N/A</v>
      </c>
      <c r="Q246" s="26"/>
      <c r="R246" s="26"/>
      <c r="S246" s="26">
        <f t="shared" si="7"/>
        <v>0</v>
      </c>
      <c r="T246" s="21"/>
    </row>
    <row r="247" spans="1:20">
      <c r="A247" s="21"/>
      <c r="B247" s="21" t="e">
        <f>+VLOOKUP(A247,'liste écoles'!A:D,2,0)</f>
        <v>#N/A</v>
      </c>
      <c r="C247" s="21" t="e">
        <f>+VLOOKUP(A247,'liste écoles'!A:D,3,0)</f>
        <v>#N/A</v>
      </c>
      <c r="D247" s="21" t="e">
        <f>+VLOOKUP(A247,'liste écoles'!A:D,4,0)</f>
        <v>#N/A</v>
      </c>
      <c r="E247" s="21">
        <v>243</v>
      </c>
      <c r="F247" s="21"/>
      <c r="G247" s="21"/>
      <c r="H247" s="21"/>
      <c r="I247" s="21"/>
      <c r="J247" s="21"/>
      <c r="K247" s="21"/>
      <c r="L247" s="21"/>
      <c r="M247" s="21"/>
      <c r="N247" s="21"/>
      <c r="O247" s="22" t="str">
        <f t="shared" si="6"/>
        <v>/</v>
      </c>
      <c r="P247" s="21" t="e">
        <f>+VLOOKUP(O247,indices!C:G,3,0)</f>
        <v>#N/A</v>
      </c>
      <c r="Q247" s="26"/>
      <c r="R247" s="26"/>
      <c r="S247" s="26">
        <f t="shared" si="7"/>
        <v>0</v>
      </c>
      <c r="T247" s="21"/>
    </row>
    <row r="248" spans="1:20">
      <c r="A248" s="21"/>
      <c r="B248" s="21" t="e">
        <f>+VLOOKUP(A248,'liste écoles'!A:D,2,0)</f>
        <v>#N/A</v>
      </c>
      <c r="C248" s="21" t="e">
        <f>+VLOOKUP(A248,'liste écoles'!A:D,3,0)</f>
        <v>#N/A</v>
      </c>
      <c r="D248" s="21" t="e">
        <f>+VLOOKUP(A248,'liste écoles'!A:D,4,0)</f>
        <v>#N/A</v>
      </c>
      <c r="E248" s="21">
        <v>244</v>
      </c>
      <c r="F248" s="21"/>
      <c r="G248" s="21"/>
      <c r="H248" s="21"/>
      <c r="I248" s="21"/>
      <c r="J248" s="21"/>
      <c r="K248" s="21"/>
      <c r="L248" s="21"/>
      <c r="M248" s="21"/>
      <c r="N248" s="21"/>
      <c r="O248" s="22" t="str">
        <f t="shared" si="6"/>
        <v>/</v>
      </c>
      <c r="P248" s="21" t="e">
        <f>+VLOOKUP(O248,indices!C:G,3,0)</f>
        <v>#N/A</v>
      </c>
      <c r="Q248" s="26"/>
      <c r="R248" s="26"/>
      <c r="S248" s="26">
        <f t="shared" si="7"/>
        <v>0</v>
      </c>
      <c r="T248" s="21"/>
    </row>
    <row r="249" spans="1:20">
      <c r="A249" s="21"/>
      <c r="B249" s="21" t="e">
        <f>+VLOOKUP(A249,'liste écoles'!A:D,2,0)</f>
        <v>#N/A</v>
      </c>
      <c r="C249" s="21" t="e">
        <f>+VLOOKUP(A249,'liste écoles'!A:D,3,0)</f>
        <v>#N/A</v>
      </c>
      <c r="D249" s="21" t="e">
        <f>+VLOOKUP(A249,'liste écoles'!A:D,4,0)</f>
        <v>#N/A</v>
      </c>
      <c r="E249" s="21">
        <v>245</v>
      </c>
      <c r="F249" s="21"/>
      <c r="G249" s="21"/>
      <c r="H249" s="21"/>
      <c r="I249" s="21"/>
      <c r="J249" s="21"/>
      <c r="K249" s="21"/>
      <c r="L249" s="21"/>
      <c r="M249" s="21"/>
      <c r="N249" s="21"/>
      <c r="O249" s="22" t="str">
        <f t="shared" si="6"/>
        <v>/</v>
      </c>
      <c r="P249" s="21" t="e">
        <f>+VLOOKUP(O249,indices!C:G,3,0)</f>
        <v>#N/A</v>
      </c>
      <c r="Q249" s="26"/>
      <c r="R249" s="26"/>
      <c r="S249" s="26">
        <f t="shared" si="7"/>
        <v>0</v>
      </c>
      <c r="T249" s="21"/>
    </row>
    <row r="250" spans="1:20">
      <c r="A250" s="21"/>
      <c r="B250" s="21" t="e">
        <f>+VLOOKUP(A250,'liste écoles'!A:D,2,0)</f>
        <v>#N/A</v>
      </c>
      <c r="C250" s="21" t="e">
        <f>+VLOOKUP(A250,'liste écoles'!A:D,3,0)</f>
        <v>#N/A</v>
      </c>
      <c r="D250" s="21" t="e">
        <f>+VLOOKUP(A250,'liste écoles'!A:D,4,0)</f>
        <v>#N/A</v>
      </c>
      <c r="E250" s="21">
        <v>246</v>
      </c>
      <c r="F250" s="21"/>
      <c r="G250" s="21"/>
      <c r="H250" s="21"/>
      <c r="I250" s="21"/>
      <c r="J250" s="21"/>
      <c r="K250" s="21"/>
      <c r="L250" s="21"/>
      <c r="M250" s="21"/>
      <c r="N250" s="21"/>
      <c r="O250" s="22" t="str">
        <f t="shared" si="6"/>
        <v>/</v>
      </c>
      <c r="P250" s="21" t="e">
        <f>+VLOOKUP(O250,indices!C:G,3,0)</f>
        <v>#N/A</v>
      </c>
      <c r="Q250" s="26"/>
      <c r="R250" s="26"/>
      <c r="S250" s="26">
        <f t="shared" si="7"/>
        <v>0</v>
      </c>
      <c r="T250" s="21"/>
    </row>
    <row r="251" spans="1:20">
      <c r="A251" s="21"/>
      <c r="B251" s="21" t="e">
        <f>+VLOOKUP(A251,'liste écoles'!A:D,2,0)</f>
        <v>#N/A</v>
      </c>
      <c r="C251" s="21" t="e">
        <f>+VLOOKUP(A251,'liste écoles'!A:D,3,0)</f>
        <v>#N/A</v>
      </c>
      <c r="D251" s="21" t="e">
        <f>+VLOOKUP(A251,'liste écoles'!A:D,4,0)</f>
        <v>#N/A</v>
      </c>
      <c r="E251" s="21">
        <v>247</v>
      </c>
      <c r="F251" s="21"/>
      <c r="G251" s="21"/>
      <c r="H251" s="21"/>
      <c r="I251" s="21"/>
      <c r="J251" s="21"/>
      <c r="K251" s="21"/>
      <c r="L251" s="21"/>
      <c r="M251" s="21"/>
      <c r="N251" s="21"/>
      <c r="O251" s="22" t="str">
        <f t="shared" si="6"/>
        <v>/</v>
      </c>
      <c r="P251" s="21" t="e">
        <f>+VLOOKUP(O251,indices!C:G,3,0)</f>
        <v>#N/A</v>
      </c>
      <c r="Q251" s="26"/>
      <c r="R251" s="26"/>
      <c r="S251" s="26">
        <f t="shared" si="7"/>
        <v>0</v>
      </c>
      <c r="T251" s="21"/>
    </row>
    <row r="252" spans="1:20">
      <c r="A252" s="21"/>
      <c r="B252" s="21" t="e">
        <f>+VLOOKUP(A252,'liste écoles'!A:D,2,0)</f>
        <v>#N/A</v>
      </c>
      <c r="C252" s="21" t="e">
        <f>+VLOOKUP(A252,'liste écoles'!A:D,3,0)</f>
        <v>#N/A</v>
      </c>
      <c r="D252" s="21" t="e">
        <f>+VLOOKUP(A252,'liste écoles'!A:D,4,0)</f>
        <v>#N/A</v>
      </c>
      <c r="E252" s="21">
        <v>248</v>
      </c>
      <c r="F252" s="21"/>
      <c r="G252" s="21"/>
      <c r="H252" s="21"/>
      <c r="I252" s="21"/>
      <c r="J252" s="21"/>
      <c r="K252" s="21"/>
      <c r="L252" s="21"/>
      <c r="M252" s="21"/>
      <c r="N252" s="21"/>
      <c r="O252" s="22" t="str">
        <f t="shared" si="6"/>
        <v>/</v>
      </c>
      <c r="P252" s="21" t="e">
        <f>+VLOOKUP(O252,indices!C:G,3,0)</f>
        <v>#N/A</v>
      </c>
      <c r="Q252" s="26"/>
      <c r="R252" s="26"/>
      <c r="S252" s="26">
        <f t="shared" si="7"/>
        <v>0</v>
      </c>
      <c r="T252" s="21"/>
    </row>
    <row r="253" spans="1:20">
      <c r="A253" s="21"/>
      <c r="B253" s="21" t="e">
        <f>+VLOOKUP(A253,'liste écoles'!A:D,2,0)</f>
        <v>#N/A</v>
      </c>
      <c r="C253" s="21" t="e">
        <f>+VLOOKUP(A253,'liste écoles'!A:D,3,0)</f>
        <v>#N/A</v>
      </c>
      <c r="D253" s="21" t="e">
        <f>+VLOOKUP(A253,'liste écoles'!A:D,4,0)</f>
        <v>#N/A</v>
      </c>
      <c r="E253" s="21">
        <v>249</v>
      </c>
      <c r="F253" s="21"/>
      <c r="G253" s="21"/>
      <c r="H253" s="21"/>
      <c r="I253" s="21"/>
      <c r="J253" s="21"/>
      <c r="K253" s="21"/>
      <c r="L253" s="21"/>
      <c r="M253" s="21"/>
      <c r="N253" s="21"/>
      <c r="O253" s="22" t="str">
        <f t="shared" si="6"/>
        <v>/</v>
      </c>
      <c r="P253" s="21" t="e">
        <f>+VLOOKUP(O253,indices!C:G,3,0)</f>
        <v>#N/A</v>
      </c>
      <c r="Q253" s="26"/>
      <c r="R253" s="26"/>
      <c r="S253" s="26">
        <f t="shared" si="7"/>
        <v>0</v>
      </c>
      <c r="T253" s="21"/>
    </row>
    <row r="254" spans="1:20">
      <c r="A254" s="21"/>
      <c r="B254" s="21" t="e">
        <f>+VLOOKUP(A254,'liste écoles'!A:D,2,0)</f>
        <v>#N/A</v>
      </c>
      <c r="C254" s="21" t="e">
        <f>+VLOOKUP(A254,'liste écoles'!A:D,3,0)</f>
        <v>#N/A</v>
      </c>
      <c r="D254" s="21" t="e">
        <f>+VLOOKUP(A254,'liste écoles'!A:D,4,0)</f>
        <v>#N/A</v>
      </c>
      <c r="E254" s="21">
        <v>250</v>
      </c>
      <c r="F254" s="21"/>
      <c r="G254" s="21"/>
      <c r="H254" s="21"/>
      <c r="I254" s="21"/>
      <c r="J254" s="21"/>
      <c r="K254" s="21"/>
      <c r="L254" s="21"/>
      <c r="M254" s="21"/>
      <c r="N254" s="21"/>
      <c r="O254" s="22" t="str">
        <f t="shared" si="6"/>
        <v>/</v>
      </c>
      <c r="P254" s="21" t="e">
        <f>+VLOOKUP(O254,indices!C:G,3,0)</f>
        <v>#N/A</v>
      </c>
      <c r="Q254" s="26"/>
      <c r="R254" s="26"/>
      <c r="S254" s="26">
        <f t="shared" si="7"/>
        <v>0</v>
      </c>
      <c r="T254" s="21"/>
    </row>
    <row r="255" spans="1:20">
      <c r="A255" s="21"/>
      <c r="B255" s="21" t="e">
        <f>+VLOOKUP(A255,'liste écoles'!A:D,2,0)</f>
        <v>#N/A</v>
      </c>
      <c r="C255" s="21" t="e">
        <f>+VLOOKUP(A255,'liste écoles'!A:D,3,0)</f>
        <v>#N/A</v>
      </c>
      <c r="D255" s="21" t="e">
        <f>+VLOOKUP(A255,'liste écoles'!A:D,4,0)</f>
        <v>#N/A</v>
      </c>
      <c r="E255" s="21">
        <v>251</v>
      </c>
      <c r="F255" s="21"/>
      <c r="G255" s="21"/>
      <c r="H255" s="21"/>
      <c r="I255" s="21"/>
      <c r="J255" s="21"/>
      <c r="K255" s="21"/>
      <c r="L255" s="21"/>
      <c r="M255" s="21"/>
      <c r="N255" s="21"/>
      <c r="O255" s="22" t="str">
        <f t="shared" si="6"/>
        <v>/</v>
      </c>
      <c r="P255" s="21" t="e">
        <f>+VLOOKUP(O255,indices!C:G,3,0)</f>
        <v>#N/A</v>
      </c>
      <c r="Q255" s="26"/>
      <c r="R255" s="26"/>
      <c r="S255" s="26">
        <f t="shared" si="7"/>
        <v>0</v>
      </c>
      <c r="T255" s="21"/>
    </row>
    <row r="256" spans="1:20">
      <c r="A256" s="21"/>
      <c r="B256" s="21" t="e">
        <f>+VLOOKUP(A256,'liste écoles'!A:D,2,0)</f>
        <v>#N/A</v>
      </c>
      <c r="C256" s="21" t="e">
        <f>+VLOOKUP(A256,'liste écoles'!A:D,3,0)</f>
        <v>#N/A</v>
      </c>
      <c r="D256" s="21" t="e">
        <f>+VLOOKUP(A256,'liste écoles'!A:D,4,0)</f>
        <v>#N/A</v>
      </c>
      <c r="E256" s="21">
        <v>252</v>
      </c>
      <c r="F256" s="21"/>
      <c r="G256" s="21"/>
      <c r="H256" s="21"/>
      <c r="I256" s="21"/>
      <c r="J256" s="21"/>
      <c r="K256" s="21"/>
      <c r="L256" s="21"/>
      <c r="M256" s="21"/>
      <c r="N256" s="21"/>
      <c r="O256" s="22" t="str">
        <f t="shared" si="6"/>
        <v>/</v>
      </c>
      <c r="P256" s="21" t="e">
        <f>+VLOOKUP(O256,indices!C:G,3,0)</f>
        <v>#N/A</v>
      </c>
      <c r="Q256" s="26"/>
      <c r="R256" s="26"/>
      <c r="S256" s="26">
        <f t="shared" si="7"/>
        <v>0</v>
      </c>
      <c r="T256" s="21"/>
    </row>
    <row r="257" spans="1:20">
      <c r="A257" s="21"/>
      <c r="B257" s="21" t="e">
        <f>+VLOOKUP(A257,'liste écoles'!A:D,2,0)</f>
        <v>#N/A</v>
      </c>
      <c r="C257" s="21" t="e">
        <f>+VLOOKUP(A257,'liste écoles'!A:D,3,0)</f>
        <v>#N/A</v>
      </c>
      <c r="D257" s="21" t="e">
        <f>+VLOOKUP(A257,'liste écoles'!A:D,4,0)</f>
        <v>#N/A</v>
      </c>
      <c r="E257" s="21">
        <v>253</v>
      </c>
      <c r="F257" s="21"/>
      <c r="G257" s="21"/>
      <c r="H257" s="21"/>
      <c r="I257" s="21"/>
      <c r="J257" s="21"/>
      <c r="K257" s="21"/>
      <c r="L257" s="21"/>
      <c r="M257" s="21"/>
      <c r="N257" s="21"/>
      <c r="O257" s="22" t="str">
        <f t="shared" si="6"/>
        <v>/</v>
      </c>
      <c r="P257" s="21" t="e">
        <f>+VLOOKUP(O257,indices!C:G,3,0)</f>
        <v>#N/A</v>
      </c>
      <c r="Q257" s="26"/>
      <c r="R257" s="26"/>
      <c r="S257" s="26">
        <f t="shared" si="7"/>
        <v>0</v>
      </c>
      <c r="T257" s="21"/>
    </row>
    <row r="258" spans="1:20">
      <c r="A258" s="21"/>
      <c r="B258" s="21" t="e">
        <f>+VLOOKUP(A258,'liste écoles'!A:D,2,0)</f>
        <v>#N/A</v>
      </c>
      <c r="C258" s="21" t="e">
        <f>+VLOOKUP(A258,'liste écoles'!A:D,3,0)</f>
        <v>#N/A</v>
      </c>
      <c r="D258" s="21" t="e">
        <f>+VLOOKUP(A258,'liste écoles'!A:D,4,0)</f>
        <v>#N/A</v>
      </c>
      <c r="E258" s="21">
        <v>254</v>
      </c>
      <c r="F258" s="21"/>
      <c r="G258" s="21"/>
      <c r="H258" s="21"/>
      <c r="I258" s="21"/>
      <c r="J258" s="21"/>
      <c r="K258" s="21"/>
      <c r="L258" s="21"/>
      <c r="M258" s="21"/>
      <c r="N258" s="21"/>
      <c r="O258" s="22" t="str">
        <f t="shared" si="6"/>
        <v>/</v>
      </c>
      <c r="P258" s="21" t="e">
        <f>+VLOOKUP(O258,indices!C:G,3,0)</f>
        <v>#N/A</v>
      </c>
      <c r="Q258" s="26"/>
      <c r="R258" s="26"/>
      <c r="S258" s="26">
        <f t="shared" si="7"/>
        <v>0</v>
      </c>
      <c r="T258" s="21"/>
    </row>
    <row r="259" spans="1:20">
      <c r="A259" s="21"/>
      <c r="B259" s="21" t="e">
        <f>+VLOOKUP(A259,'liste écoles'!A:D,2,0)</f>
        <v>#N/A</v>
      </c>
      <c r="C259" s="21" t="e">
        <f>+VLOOKUP(A259,'liste écoles'!A:D,3,0)</f>
        <v>#N/A</v>
      </c>
      <c r="D259" s="21" t="e">
        <f>+VLOOKUP(A259,'liste écoles'!A:D,4,0)</f>
        <v>#N/A</v>
      </c>
      <c r="E259" s="21">
        <v>255</v>
      </c>
      <c r="F259" s="21"/>
      <c r="G259" s="21"/>
      <c r="H259" s="21"/>
      <c r="I259" s="21"/>
      <c r="J259" s="21"/>
      <c r="K259" s="21"/>
      <c r="L259" s="21"/>
      <c r="M259" s="21"/>
      <c r="N259" s="21"/>
      <c r="O259" s="22" t="str">
        <f t="shared" si="6"/>
        <v>/</v>
      </c>
      <c r="P259" s="21" t="e">
        <f>+VLOOKUP(O259,indices!C:G,3,0)</f>
        <v>#N/A</v>
      </c>
      <c r="Q259" s="26"/>
      <c r="R259" s="26"/>
      <c r="S259" s="26">
        <f t="shared" si="7"/>
        <v>0</v>
      </c>
      <c r="T259" s="21"/>
    </row>
    <row r="260" spans="1:20">
      <c r="A260" s="21"/>
      <c r="B260" s="21" t="e">
        <f>+VLOOKUP(A260,'liste écoles'!A:D,2,0)</f>
        <v>#N/A</v>
      </c>
      <c r="C260" s="21" t="e">
        <f>+VLOOKUP(A260,'liste écoles'!A:D,3,0)</f>
        <v>#N/A</v>
      </c>
      <c r="D260" s="21" t="e">
        <f>+VLOOKUP(A260,'liste écoles'!A:D,4,0)</f>
        <v>#N/A</v>
      </c>
      <c r="E260" s="21">
        <v>256</v>
      </c>
      <c r="F260" s="21"/>
      <c r="G260" s="21"/>
      <c r="H260" s="21"/>
      <c r="I260" s="21"/>
      <c r="J260" s="21"/>
      <c r="K260" s="21"/>
      <c r="L260" s="21"/>
      <c r="M260" s="21"/>
      <c r="N260" s="21"/>
      <c r="O260" s="22" t="str">
        <f t="shared" si="6"/>
        <v>/</v>
      </c>
      <c r="P260" s="21" t="e">
        <f>+VLOOKUP(O260,indices!C:G,3,0)</f>
        <v>#N/A</v>
      </c>
      <c r="Q260" s="26"/>
      <c r="R260" s="26"/>
      <c r="S260" s="26">
        <f t="shared" si="7"/>
        <v>0</v>
      </c>
      <c r="T260" s="21"/>
    </row>
    <row r="261" spans="1:20">
      <c r="A261" s="21"/>
      <c r="B261" s="21" t="e">
        <f>+VLOOKUP(A261,'liste écoles'!A:D,2,0)</f>
        <v>#N/A</v>
      </c>
      <c r="C261" s="21" t="e">
        <f>+VLOOKUP(A261,'liste écoles'!A:D,3,0)</f>
        <v>#N/A</v>
      </c>
      <c r="D261" s="21" t="e">
        <f>+VLOOKUP(A261,'liste écoles'!A:D,4,0)</f>
        <v>#N/A</v>
      </c>
      <c r="E261" s="21">
        <v>257</v>
      </c>
      <c r="F261" s="21"/>
      <c r="G261" s="21"/>
      <c r="H261" s="21"/>
      <c r="I261" s="21"/>
      <c r="J261" s="21"/>
      <c r="K261" s="21"/>
      <c r="L261" s="21"/>
      <c r="M261" s="21"/>
      <c r="N261" s="21"/>
      <c r="O261" s="22" t="str">
        <f t="shared" ref="O261:O324" si="8">+CONCATENATE(K261,"/",M261)</f>
        <v>/</v>
      </c>
      <c r="P261" s="21" t="e">
        <f>+VLOOKUP(O261,indices!C:G,3,0)</f>
        <v>#N/A</v>
      </c>
      <c r="Q261" s="26"/>
      <c r="R261" s="26"/>
      <c r="S261" s="26">
        <f t="shared" ref="S261:S324" si="9">+SUM(Q261:R261)</f>
        <v>0</v>
      </c>
      <c r="T261" s="21"/>
    </row>
    <row r="262" spans="1:20">
      <c r="A262" s="21"/>
      <c r="B262" s="21" t="e">
        <f>+VLOOKUP(A262,'liste écoles'!A:D,2,0)</f>
        <v>#N/A</v>
      </c>
      <c r="C262" s="21" t="e">
        <f>+VLOOKUP(A262,'liste écoles'!A:D,3,0)</f>
        <v>#N/A</v>
      </c>
      <c r="D262" s="21" t="e">
        <f>+VLOOKUP(A262,'liste écoles'!A:D,4,0)</f>
        <v>#N/A</v>
      </c>
      <c r="E262" s="21">
        <v>258</v>
      </c>
      <c r="F262" s="21"/>
      <c r="G262" s="21"/>
      <c r="H262" s="21"/>
      <c r="I262" s="21"/>
      <c r="J262" s="21"/>
      <c r="K262" s="21"/>
      <c r="L262" s="21"/>
      <c r="M262" s="21"/>
      <c r="N262" s="21"/>
      <c r="O262" s="22" t="str">
        <f t="shared" si="8"/>
        <v>/</v>
      </c>
      <c r="P262" s="21" t="e">
        <f>+VLOOKUP(O262,indices!C:G,3,0)</f>
        <v>#N/A</v>
      </c>
      <c r="Q262" s="26"/>
      <c r="R262" s="26"/>
      <c r="S262" s="26">
        <f t="shared" si="9"/>
        <v>0</v>
      </c>
      <c r="T262" s="21"/>
    </row>
    <row r="263" spans="1:20">
      <c r="A263" s="21"/>
      <c r="B263" s="21" t="e">
        <f>+VLOOKUP(A263,'liste écoles'!A:D,2,0)</f>
        <v>#N/A</v>
      </c>
      <c r="C263" s="21" t="e">
        <f>+VLOOKUP(A263,'liste écoles'!A:D,3,0)</f>
        <v>#N/A</v>
      </c>
      <c r="D263" s="21" t="e">
        <f>+VLOOKUP(A263,'liste écoles'!A:D,4,0)</f>
        <v>#N/A</v>
      </c>
      <c r="E263" s="21">
        <v>259</v>
      </c>
      <c r="F263" s="21"/>
      <c r="G263" s="21"/>
      <c r="H263" s="21"/>
      <c r="I263" s="21"/>
      <c r="J263" s="21"/>
      <c r="K263" s="21"/>
      <c r="L263" s="21"/>
      <c r="M263" s="21"/>
      <c r="N263" s="21"/>
      <c r="O263" s="22" t="str">
        <f t="shared" si="8"/>
        <v>/</v>
      </c>
      <c r="P263" s="21" t="e">
        <f>+VLOOKUP(O263,indices!C:G,3,0)</f>
        <v>#N/A</v>
      </c>
      <c r="Q263" s="26"/>
      <c r="R263" s="26"/>
      <c r="S263" s="26">
        <f t="shared" si="9"/>
        <v>0</v>
      </c>
      <c r="T263" s="21"/>
    </row>
    <row r="264" spans="1:20">
      <c r="A264" s="21"/>
      <c r="B264" s="21" t="e">
        <f>+VLOOKUP(A264,'liste écoles'!A:D,2,0)</f>
        <v>#N/A</v>
      </c>
      <c r="C264" s="21" t="e">
        <f>+VLOOKUP(A264,'liste écoles'!A:D,3,0)</f>
        <v>#N/A</v>
      </c>
      <c r="D264" s="21" t="e">
        <f>+VLOOKUP(A264,'liste écoles'!A:D,4,0)</f>
        <v>#N/A</v>
      </c>
      <c r="E264" s="21">
        <v>260</v>
      </c>
      <c r="F264" s="21"/>
      <c r="G264" s="21"/>
      <c r="H264" s="21"/>
      <c r="I264" s="21"/>
      <c r="J264" s="21"/>
      <c r="K264" s="21"/>
      <c r="L264" s="21"/>
      <c r="M264" s="21"/>
      <c r="N264" s="21"/>
      <c r="O264" s="22" t="str">
        <f t="shared" si="8"/>
        <v>/</v>
      </c>
      <c r="P264" s="21" t="e">
        <f>+VLOOKUP(O264,indices!C:G,3,0)</f>
        <v>#N/A</v>
      </c>
      <c r="Q264" s="26"/>
      <c r="R264" s="26"/>
      <c r="S264" s="26">
        <f t="shared" si="9"/>
        <v>0</v>
      </c>
      <c r="T264" s="21"/>
    </row>
    <row r="265" spans="1:20">
      <c r="A265" s="21"/>
      <c r="B265" s="21" t="e">
        <f>+VLOOKUP(A265,'liste écoles'!A:D,2,0)</f>
        <v>#N/A</v>
      </c>
      <c r="C265" s="21" t="e">
        <f>+VLOOKUP(A265,'liste écoles'!A:D,3,0)</f>
        <v>#N/A</v>
      </c>
      <c r="D265" s="21" t="e">
        <f>+VLOOKUP(A265,'liste écoles'!A:D,4,0)</f>
        <v>#N/A</v>
      </c>
      <c r="E265" s="21">
        <v>261</v>
      </c>
      <c r="F265" s="21"/>
      <c r="G265" s="21"/>
      <c r="H265" s="21"/>
      <c r="I265" s="21"/>
      <c r="J265" s="21"/>
      <c r="K265" s="21"/>
      <c r="L265" s="21"/>
      <c r="M265" s="21"/>
      <c r="N265" s="21"/>
      <c r="O265" s="22" t="str">
        <f t="shared" si="8"/>
        <v>/</v>
      </c>
      <c r="P265" s="21" t="e">
        <f>+VLOOKUP(O265,indices!C:G,3,0)</f>
        <v>#N/A</v>
      </c>
      <c r="Q265" s="26"/>
      <c r="R265" s="26"/>
      <c r="S265" s="26">
        <f t="shared" si="9"/>
        <v>0</v>
      </c>
      <c r="T265" s="21"/>
    </row>
    <row r="266" spans="1:20">
      <c r="A266" s="21"/>
      <c r="B266" s="21" t="e">
        <f>+VLOOKUP(A266,'liste écoles'!A:D,2,0)</f>
        <v>#N/A</v>
      </c>
      <c r="C266" s="21" t="e">
        <f>+VLOOKUP(A266,'liste écoles'!A:D,3,0)</f>
        <v>#N/A</v>
      </c>
      <c r="D266" s="21" t="e">
        <f>+VLOOKUP(A266,'liste écoles'!A:D,4,0)</f>
        <v>#N/A</v>
      </c>
      <c r="E266" s="21">
        <v>262</v>
      </c>
      <c r="F266" s="21"/>
      <c r="G266" s="21"/>
      <c r="H266" s="21"/>
      <c r="I266" s="21"/>
      <c r="J266" s="21"/>
      <c r="K266" s="21"/>
      <c r="L266" s="21"/>
      <c r="M266" s="21"/>
      <c r="N266" s="21"/>
      <c r="O266" s="22" t="str">
        <f t="shared" si="8"/>
        <v>/</v>
      </c>
      <c r="P266" s="21" t="e">
        <f>+VLOOKUP(O266,indices!C:G,3,0)</f>
        <v>#N/A</v>
      </c>
      <c r="Q266" s="26"/>
      <c r="R266" s="26"/>
      <c r="S266" s="26">
        <f t="shared" si="9"/>
        <v>0</v>
      </c>
      <c r="T266" s="21"/>
    </row>
    <row r="267" spans="1:20">
      <c r="A267" s="21"/>
      <c r="B267" s="21" t="e">
        <f>+VLOOKUP(A267,'liste écoles'!A:D,2,0)</f>
        <v>#N/A</v>
      </c>
      <c r="C267" s="21" t="e">
        <f>+VLOOKUP(A267,'liste écoles'!A:D,3,0)</f>
        <v>#N/A</v>
      </c>
      <c r="D267" s="21" t="e">
        <f>+VLOOKUP(A267,'liste écoles'!A:D,4,0)</f>
        <v>#N/A</v>
      </c>
      <c r="E267" s="21">
        <v>263</v>
      </c>
      <c r="F267" s="21"/>
      <c r="G267" s="21"/>
      <c r="H267" s="21"/>
      <c r="I267" s="21"/>
      <c r="J267" s="21"/>
      <c r="K267" s="21"/>
      <c r="L267" s="21"/>
      <c r="M267" s="21"/>
      <c r="N267" s="21"/>
      <c r="O267" s="22" t="str">
        <f t="shared" si="8"/>
        <v>/</v>
      </c>
      <c r="P267" s="21" t="e">
        <f>+VLOOKUP(O267,indices!C:G,3,0)</f>
        <v>#N/A</v>
      </c>
      <c r="Q267" s="26"/>
      <c r="R267" s="26"/>
      <c r="S267" s="26">
        <f t="shared" si="9"/>
        <v>0</v>
      </c>
      <c r="T267" s="21"/>
    </row>
    <row r="268" spans="1:20">
      <c r="A268" s="21"/>
      <c r="B268" s="21" t="e">
        <f>+VLOOKUP(A268,'liste écoles'!A:D,2,0)</f>
        <v>#N/A</v>
      </c>
      <c r="C268" s="21" t="e">
        <f>+VLOOKUP(A268,'liste écoles'!A:D,3,0)</f>
        <v>#N/A</v>
      </c>
      <c r="D268" s="21" t="e">
        <f>+VLOOKUP(A268,'liste écoles'!A:D,4,0)</f>
        <v>#N/A</v>
      </c>
      <c r="E268" s="21">
        <v>264</v>
      </c>
      <c r="F268" s="21"/>
      <c r="G268" s="21"/>
      <c r="H268" s="21"/>
      <c r="I268" s="21"/>
      <c r="J268" s="21"/>
      <c r="K268" s="21"/>
      <c r="L268" s="21"/>
      <c r="M268" s="21"/>
      <c r="N268" s="21"/>
      <c r="O268" s="22" t="str">
        <f t="shared" si="8"/>
        <v>/</v>
      </c>
      <c r="P268" s="21" t="e">
        <f>+VLOOKUP(O268,indices!C:G,3,0)</f>
        <v>#N/A</v>
      </c>
      <c r="Q268" s="26"/>
      <c r="R268" s="26"/>
      <c r="S268" s="26">
        <f t="shared" si="9"/>
        <v>0</v>
      </c>
      <c r="T268" s="21"/>
    </row>
    <row r="269" spans="1:20">
      <c r="A269" s="21"/>
      <c r="B269" s="21" t="e">
        <f>+VLOOKUP(A269,'liste écoles'!A:D,2,0)</f>
        <v>#N/A</v>
      </c>
      <c r="C269" s="21" t="e">
        <f>+VLOOKUP(A269,'liste écoles'!A:D,3,0)</f>
        <v>#N/A</v>
      </c>
      <c r="D269" s="21" t="e">
        <f>+VLOOKUP(A269,'liste écoles'!A:D,4,0)</f>
        <v>#N/A</v>
      </c>
      <c r="E269" s="21">
        <v>265</v>
      </c>
      <c r="F269" s="21"/>
      <c r="G269" s="21"/>
      <c r="H269" s="21"/>
      <c r="I269" s="21"/>
      <c r="J269" s="21"/>
      <c r="K269" s="21"/>
      <c r="L269" s="21"/>
      <c r="M269" s="21"/>
      <c r="N269" s="21"/>
      <c r="O269" s="22" t="str">
        <f t="shared" si="8"/>
        <v>/</v>
      </c>
      <c r="P269" s="21" t="e">
        <f>+VLOOKUP(O269,indices!C:G,3,0)</f>
        <v>#N/A</v>
      </c>
      <c r="Q269" s="26"/>
      <c r="R269" s="26"/>
      <c r="S269" s="26">
        <f t="shared" si="9"/>
        <v>0</v>
      </c>
      <c r="T269" s="21"/>
    </row>
    <row r="270" spans="1:20">
      <c r="A270" s="21"/>
      <c r="B270" s="21" t="e">
        <f>+VLOOKUP(A270,'liste écoles'!A:D,2,0)</f>
        <v>#N/A</v>
      </c>
      <c r="C270" s="21" t="e">
        <f>+VLOOKUP(A270,'liste écoles'!A:D,3,0)</f>
        <v>#N/A</v>
      </c>
      <c r="D270" s="21" t="e">
        <f>+VLOOKUP(A270,'liste écoles'!A:D,4,0)</f>
        <v>#N/A</v>
      </c>
      <c r="E270" s="21">
        <v>266</v>
      </c>
      <c r="F270" s="21"/>
      <c r="G270" s="21"/>
      <c r="H270" s="21"/>
      <c r="I270" s="21"/>
      <c r="J270" s="21"/>
      <c r="K270" s="21"/>
      <c r="L270" s="21"/>
      <c r="M270" s="21"/>
      <c r="N270" s="21"/>
      <c r="O270" s="22" t="str">
        <f t="shared" si="8"/>
        <v>/</v>
      </c>
      <c r="P270" s="21" t="e">
        <f>+VLOOKUP(O270,indices!C:G,3,0)</f>
        <v>#N/A</v>
      </c>
      <c r="Q270" s="26"/>
      <c r="R270" s="26"/>
      <c r="S270" s="26">
        <f t="shared" si="9"/>
        <v>0</v>
      </c>
      <c r="T270" s="21"/>
    </row>
    <row r="271" spans="1:20">
      <c r="A271" s="21"/>
      <c r="B271" s="21" t="e">
        <f>+VLOOKUP(A271,'liste écoles'!A:D,2,0)</f>
        <v>#N/A</v>
      </c>
      <c r="C271" s="21" t="e">
        <f>+VLOOKUP(A271,'liste écoles'!A:D,3,0)</f>
        <v>#N/A</v>
      </c>
      <c r="D271" s="21" t="e">
        <f>+VLOOKUP(A271,'liste écoles'!A:D,4,0)</f>
        <v>#N/A</v>
      </c>
      <c r="E271" s="21">
        <v>267</v>
      </c>
      <c r="F271" s="21"/>
      <c r="G271" s="21"/>
      <c r="H271" s="21"/>
      <c r="I271" s="21"/>
      <c r="J271" s="21"/>
      <c r="K271" s="21"/>
      <c r="L271" s="21"/>
      <c r="M271" s="21"/>
      <c r="N271" s="21"/>
      <c r="O271" s="22" t="str">
        <f t="shared" si="8"/>
        <v>/</v>
      </c>
      <c r="P271" s="21" t="e">
        <f>+VLOOKUP(O271,indices!C:G,3,0)</f>
        <v>#N/A</v>
      </c>
      <c r="Q271" s="26"/>
      <c r="R271" s="26"/>
      <c r="S271" s="26">
        <f t="shared" si="9"/>
        <v>0</v>
      </c>
      <c r="T271" s="21"/>
    </row>
    <row r="272" spans="1:20">
      <c r="A272" s="21"/>
      <c r="B272" s="21" t="e">
        <f>+VLOOKUP(A272,'liste écoles'!A:D,2,0)</f>
        <v>#N/A</v>
      </c>
      <c r="C272" s="21" t="e">
        <f>+VLOOKUP(A272,'liste écoles'!A:D,3,0)</f>
        <v>#N/A</v>
      </c>
      <c r="D272" s="21" t="e">
        <f>+VLOOKUP(A272,'liste écoles'!A:D,4,0)</f>
        <v>#N/A</v>
      </c>
      <c r="E272" s="21">
        <v>268</v>
      </c>
      <c r="F272" s="21"/>
      <c r="G272" s="21"/>
      <c r="H272" s="21"/>
      <c r="I272" s="21"/>
      <c r="J272" s="21"/>
      <c r="K272" s="21"/>
      <c r="L272" s="21"/>
      <c r="M272" s="21"/>
      <c r="N272" s="21"/>
      <c r="O272" s="22" t="str">
        <f t="shared" si="8"/>
        <v>/</v>
      </c>
      <c r="P272" s="21" t="e">
        <f>+VLOOKUP(O272,indices!C:G,3,0)</f>
        <v>#N/A</v>
      </c>
      <c r="Q272" s="26"/>
      <c r="R272" s="26"/>
      <c r="S272" s="26">
        <f t="shared" si="9"/>
        <v>0</v>
      </c>
      <c r="T272" s="21"/>
    </row>
    <row r="273" spans="1:20">
      <c r="A273" s="21"/>
      <c r="B273" s="21" t="e">
        <f>+VLOOKUP(A273,'liste écoles'!A:D,2,0)</f>
        <v>#N/A</v>
      </c>
      <c r="C273" s="21" t="e">
        <f>+VLOOKUP(A273,'liste écoles'!A:D,3,0)</f>
        <v>#N/A</v>
      </c>
      <c r="D273" s="21" t="e">
        <f>+VLOOKUP(A273,'liste écoles'!A:D,4,0)</f>
        <v>#N/A</v>
      </c>
      <c r="E273" s="21">
        <v>269</v>
      </c>
      <c r="F273" s="21"/>
      <c r="G273" s="21"/>
      <c r="H273" s="21"/>
      <c r="I273" s="21"/>
      <c r="J273" s="21"/>
      <c r="K273" s="21"/>
      <c r="L273" s="21"/>
      <c r="M273" s="21"/>
      <c r="N273" s="21"/>
      <c r="O273" s="22" t="str">
        <f t="shared" si="8"/>
        <v>/</v>
      </c>
      <c r="P273" s="21" t="e">
        <f>+VLOOKUP(O273,indices!C:G,3,0)</f>
        <v>#N/A</v>
      </c>
      <c r="Q273" s="26"/>
      <c r="R273" s="26"/>
      <c r="S273" s="26">
        <f t="shared" si="9"/>
        <v>0</v>
      </c>
      <c r="T273" s="21"/>
    </row>
    <row r="274" spans="1:20">
      <c r="A274" s="21"/>
      <c r="B274" s="21" t="e">
        <f>+VLOOKUP(A274,'liste écoles'!A:D,2,0)</f>
        <v>#N/A</v>
      </c>
      <c r="C274" s="21" t="e">
        <f>+VLOOKUP(A274,'liste écoles'!A:D,3,0)</f>
        <v>#N/A</v>
      </c>
      <c r="D274" s="21" t="e">
        <f>+VLOOKUP(A274,'liste écoles'!A:D,4,0)</f>
        <v>#N/A</v>
      </c>
      <c r="E274" s="21">
        <v>270</v>
      </c>
      <c r="F274" s="21"/>
      <c r="G274" s="21"/>
      <c r="H274" s="21"/>
      <c r="I274" s="21"/>
      <c r="J274" s="21"/>
      <c r="K274" s="21"/>
      <c r="L274" s="21"/>
      <c r="M274" s="21"/>
      <c r="N274" s="21"/>
      <c r="O274" s="22" t="str">
        <f t="shared" si="8"/>
        <v>/</v>
      </c>
      <c r="P274" s="21" t="e">
        <f>+VLOOKUP(O274,indices!C:G,3,0)</f>
        <v>#N/A</v>
      </c>
      <c r="Q274" s="26"/>
      <c r="R274" s="26"/>
      <c r="S274" s="26">
        <f t="shared" si="9"/>
        <v>0</v>
      </c>
      <c r="T274" s="21"/>
    </row>
    <row r="275" spans="1:20">
      <c r="A275" s="21"/>
      <c r="B275" s="21" t="e">
        <f>+VLOOKUP(A275,'liste écoles'!A:D,2,0)</f>
        <v>#N/A</v>
      </c>
      <c r="C275" s="21" t="e">
        <f>+VLOOKUP(A275,'liste écoles'!A:D,3,0)</f>
        <v>#N/A</v>
      </c>
      <c r="D275" s="21" t="e">
        <f>+VLOOKUP(A275,'liste écoles'!A:D,4,0)</f>
        <v>#N/A</v>
      </c>
      <c r="E275" s="21">
        <v>271</v>
      </c>
      <c r="F275" s="21"/>
      <c r="G275" s="21"/>
      <c r="H275" s="21"/>
      <c r="I275" s="21"/>
      <c r="J275" s="21"/>
      <c r="K275" s="21"/>
      <c r="L275" s="21"/>
      <c r="M275" s="21"/>
      <c r="N275" s="21"/>
      <c r="O275" s="22" t="str">
        <f t="shared" si="8"/>
        <v>/</v>
      </c>
      <c r="P275" s="21" t="e">
        <f>+VLOOKUP(O275,indices!C:G,3,0)</f>
        <v>#N/A</v>
      </c>
      <c r="Q275" s="26"/>
      <c r="R275" s="26"/>
      <c r="S275" s="26">
        <f t="shared" si="9"/>
        <v>0</v>
      </c>
      <c r="T275" s="21"/>
    </row>
    <row r="276" spans="1:20">
      <c r="A276" s="21"/>
      <c r="B276" s="21" t="e">
        <f>+VLOOKUP(A276,'liste écoles'!A:D,2,0)</f>
        <v>#N/A</v>
      </c>
      <c r="C276" s="21" t="e">
        <f>+VLOOKUP(A276,'liste écoles'!A:D,3,0)</f>
        <v>#N/A</v>
      </c>
      <c r="D276" s="21" t="e">
        <f>+VLOOKUP(A276,'liste écoles'!A:D,4,0)</f>
        <v>#N/A</v>
      </c>
      <c r="E276" s="21">
        <v>272</v>
      </c>
      <c r="F276" s="21"/>
      <c r="G276" s="21"/>
      <c r="H276" s="21"/>
      <c r="I276" s="21"/>
      <c r="J276" s="21"/>
      <c r="K276" s="21"/>
      <c r="L276" s="21"/>
      <c r="M276" s="21"/>
      <c r="N276" s="21"/>
      <c r="O276" s="22" t="str">
        <f t="shared" si="8"/>
        <v>/</v>
      </c>
      <c r="P276" s="21" t="e">
        <f>+VLOOKUP(O276,indices!C:G,3,0)</f>
        <v>#N/A</v>
      </c>
      <c r="Q276" s="26"/>
      <c r="R276" s="26"/>
      <c r="S276" s="26">
        <f t="shared" si="9"/>
        <v>0</v>
      </c>
      <c r="T276" s="21"/>
    </row>
    <row r="277" spans="1:20">
      <c r="A277" s="21"/>
      <c r="B277" s="21" t="e">
        <f>+VLOOKUP(A277,'liste écoles'!A:D,2,0)</f>
        <v>#N/A</v>
      </c>
      <c r="C277" s="21" t="e">
        <f>+VLOOKUP(A277,'liste écoles'!A:D,3,0)</f>
        <v>#N/A</v>
      </c>
      <c r="D277" s="21" t="e">
        <f>+VLOOKUP(A277,'liste écoles'!A:D,4,0)</f>
        <v>#N/A</v>
      </c>
      <c r="E277" s="21">
        <v>273</v>
      </c>
      <c r="F277" s="21"/>
      <c r="G277" s="21"/>
      <c r="H277" s="21"/>
      <c r="I277" s="21"/>
      <c r="J277" s="21"/>
      <c r="K277" s="21"/>
      <c r="L277" s="21"/>
      <c r="M277" s="21"/>
      <c r="N277" s="21"/>
      <c r="O277" s="22" t="str">
        <f t="shared" si="8"/>
        <v>/</v>
      </c>
      <c r="P277" s="21" t="e">
        <f>+VLOOKUP(O277,indices!C:G,3,0)</f>
        <v>#N/A</v>
      </c>
      <c r="Q277" s="26"/>
      <c r="R277" s="26"/>
      <c r="S277" s="26">
        <f t="shared" si="9"/>
        <v>0</v>
      </c>
      <c r="T277" s="21"/>
    </row>
    <row r="278" spans="1:20">
      <c r="A278" s="21"/>
      <c r="B278" s="21" t="e">
        <f>+VLOOKUP(A278,'liste écoles'!A:D,2,0)</f>
        <v>#N/A</v>
      </c>
      <c r="C278" s="21" t="e">
        <f>+VLOOKUP(A278,'liste écoles'!A:D,3,0)</f>
        <v>#N/A</v>
      </c>
      <c r="D278" s="21" t="e">
        <f>+VLOOKUP(A278,'liste écoles'!A:D,4,0)</f>
        <v>#N/A</v>
      </c>
      <c r="E278" s="21">
        <v>274</v>
      </c>
      <c r="F278" s="21"/>
      <c r="G278" s="21"/>
      <c r="H278" s="21"/>
      <c r="I278" s="21"/>
      <c r="J278" s="21"/>
      <c r="K278" s="21"/>
      <c r="L278" s="21"/>
      <c r="M278" s="21"/>
      <c r="N278" s="21"/>
      <c r="O278" s="22" t="str">
        <f t="shared" si="8"/>
        <v>/</v>
      </c>
      <c r="P278" s="21" t="e">
        <f>+VLOOKUP(O278,indices!C:G,3,0)</f>
        <v>#N/A</v>
      </c>
      <c r="Q278" s="26"/>
      <c r="R278" s="26"/>
      <c r="S278" s="26">
        <f t="shared" si="9"/>
        <v>0</v>
      </c>
      <c r="T278" s="21"/>
    </row>
    <row r="279" spans="1:20">
      <c r="A279" s="21"/>
      <c r="B279" s="21" t="e">
        <f>+VLOOKUP(A279,'liste écoles'!A:D,2,0)</f>
        <v>#N/A</v>
      </c>
      <c r="C279" s="21" t="e">
        <f>+VLOOKUP(A279,'liste écoles'!A:D,3,0)</f>
        <v>#N/A</v>
      </c>
      <c r="D279" s="21" t="e">
        <f>+VLOOKUP(A279,'liste écoles'!A:D,4,0)</f>
        <v>#N/A</v>
      </c>
      <c r="E279" s="21">
        <v>275</v>
      </c>
      <c r="F279" s="21"/>
      <c r="G279" s="21"/>
      <c r="H279" s="21"/>
      <c r="I279" s="21"/>
      <c r="J279" s="21"/>
      <c r="K279" s="21"/>
      <c r="L279" s="21"/>
      <c r="M279" s="21"/>
      <c r="N279" s="21"/>
      <c r="O279" s="22" t="str">
        <f t="shared" si="8"/>
        <v>/</v>
      </c>
      <c r="P279" s="21" t="e">
        <f>+VLOOKUP(O279,indices!C:G,3,0)</f>
        <v>#N/A</v>
      </c>
      <c r="Q279" s="26"/>
      <c r="R279" s="26"/>
      <c r="S279" s="26">
        <f t="shared" si="9"/>
        <v>0</v>
      </c>
      <c r="T279" s="21"/>
    </row>
    <row r="280" spans="1:20">
      <c r="A280" s="21"/>
      <c r="B280" s="21" t="e">
        <f>+VLOOKUP(A280,'liste écoles'!A:D,2,0)</f>
        <v>#N/A</v>
      </c>
      <c r="C280" s="21" t="e">
        <f>+VLOOKUP(A280,'liste écoles'!A:D,3,0)</f>
        <v>#N/A</v>
      </c>
      <c r="D280" s="21" t="e">
        <f>+VLOOKUP(A280,'liste écoles'!A:D,4,0)</f>
        <v>#N/A</v>
      </c>
      <c r="E280" s="21">
        <v>276</v>
      </c>
      <c r="F280" s="21"/>
      <c r="G280" s="21"/>
      <c r="H280" s="21"/>
      <c r="I280" s="21"/>
      <c r="J280" s="21"/>
      <c r="K280" s="21"/>
      <c r="L280" s="21"/>
      <c r="M280" s="21"/>
      <c r="N280" s="21"/>
      <c r="O280" s="22" t="str">
        <f t="shared" si="8"/>
        <v>/</v>
      </c>
      <c r="P280" s="21" t="e">
        <f>+VLOOKUP(O280,indices!C:G,3,0)</f>
        <v>#N/A</v>
      </c>
      <c r="Q280" s="26"/>
      <c r="R280" s="26"/>
      <c r="S280" s="26">
        <f t="shared" si="9"/>
        <v>0</v>
      </c>
      <c r="T280" s="21"/>
    </row>
    <row r="281" spans="1:20">
      <c r="A281" s="21"/>
      <c r="B281" s="21" t="e">
        <f>+VLOOKUP(A281,'liste écoles'!A:D,2,0)</f>
        <v>#N/A</v>
      </c>
      <c r="C281" s="21" t="e">
        <f>+VLOOKUP(A281,'liste écoles'!A:D,3,0)</f>
        <v>#N/A</v>
      </c>
      <c r="D281" s="21" t="e">
        <f>+VLOOKUP(A281,'liste écoles'!A:D,4,0)</f>
        <v>#N/A</v>
      </c>
      <c r="E281" s="21">
        <v>277</v>
      </c>
      <c r="F281" s="21"/>
      <c r="G281" s="21"/>
      <c r="H281" s="21"/>
      <c r="I281" s="21"/>
      <c r="J281" s="21"/>
      <c r="K281" s="21"/>
      <c r="L281" s="21"/>
      <c r="M281" s="21"/>
      <c r="N281" s="21"/>
      <c r="O281" s="22" t="str">
        <f t="shared" si="8"/>
        <v>/</v>
      </c>
      <c r="P281" s="21" t="e">
        <f>+VLOOKUP(O281,indices!C:G,3,0)</f>
        <v>#N/A</v>
      </c>
      <c r="Q281" s="26"/>
      <c r="R281" s="26"/>
      <c r="S281" s="26">
        <f t="shared" si="9"/>
        <v>0</v>
      </c>
      <c r="T281" s="21"/>
    </row>
    <row r="282" spans="1:20">
      <c r="A282" s="21"/>
      <c r="B282" s="21" t="e">
        <f>+VLOOKUP(A282,'liste écoles'!A:D,2,0)</f>
        <v>#N/A</v>
      </c>
      <c r="C282" s="21" t="e">
        <f>+VLOOKUP(A282,'liste écoles'!A:D,3,0)</f>
        <v>#N/A</v>
      </c>
      <c r="D282" s="21" t="e">
        <f>+VLOOKUP(A282,'liste écoles'!A:D,4,0)</f>
        <v>#N/A</v>
      </c>
      <c r="E282" s="21">
        <v>278</v>
      </c>
      <c r="F282" s="21"/>
      <c r="G282" s="21"/>
      <c r="H282" s="21"/>
      <c r="I282" s="21"/>
      <c r="J282" s="21"/>
      <c r="K282" s="21"/>
      <c r="L282" s="21"/>
      <c r="M282" s="21"/>
      <c r="N282" s="21"/>
      <c r="O282" s="22" t="str">
        <f t="shared" si="8"/>
        <v>/</v>
      </c>
      <c r="P282" s="21" t="e">
        <f>+VLOOKUP(O282,indices!C:G,3,0)</f>
        <v>#N/A</v>
      </c>
      <c r="Q282" s="26"/>
      <c r="R282" s="26"/>
      <c r="S282" s="26">
        <f t="shared" si="9"/>
        <v>0</v>
      </c>
      <c r="T282" s="21"/>
    </row>
    <row r="283" spans="1:20">
      <c r="A283" s="21"/>
      <c r="B283" s="21" t="e">
        <f>+VLOOKUP(A283,'liste écoles'!A:D,2,0)</f>
        <v>#N/A</v>
      </c>
      <c r="C283" s="21" t="e">
        <f>+VLOOKUP(A283,'liste écoles'!A:D,3,0)</f>
        <v>#N/A</v>
      </c>
      <c r="D283" s="21" t="e">
        <f>+VLOOKUP(A283,'liste écoles'!A:D,4,0)</f>
        <v>#N/A</v>
      </c>
      <c r="E283" s="21">
        <v>279</v>
      </c>
      <c r="F283" s="21"/>
      <c r="G283" s="21"/>
      <c r="H283" s="21"/>
      <c r="I283" s="21"/>
      <c r="J283" s="21"/>
      <c r="K283" s="21"/>
      <c r="L283" s="21"/>
      <c r="M283" s="21"/>
      <c r="N283" s="21"/>
      <c r="O283" s="22" t="str">
        <f t="shared" si="8"/>
        <v>/</v>
      </c>
      <c r="P283" s="21" t="e">
        <f>+VLOOKUP(O283,indices!C:G,3,0)</f>
        <v>#N/A</v>
      </c>
      <c r="Q283" s="26"/>
      <c r="R283" s="26"/>
      <c r="S283" s="26">
        <f t="shared" si="9"/>
        <v>0</v>
      </c>
      <c r="T283" s="21"/>
    </row>
    <row r="284" spans="1:20">
      <c r="A284" s="21"/>
      <c r="B284" s="21" t="e">
        <f>+VLOOKUP(A284,'liste écoles'!A:D,2,0)</f>
        <v>#N/A</v>
      </c>
      <c r="C284" s="21" t="e">
        <f>+VLOOKUP(A284,'liste écoles'!A:D,3,0)</f>
        <v>#N/A</v>
      </c>
      <c r="D284" s="21" t="e">
        <f>+VLOOKUP(A284,'liste écoles'!A:D,4,0)</f>
        <v>#N/A</v>
      </c>
      <c r="E284" s="21">
        <v>280</v>
      </c>
      <c r="F284" s="21"/>
      <c r="G284" s="21"/>
      <c r="H284" s="21"/>
      <c r="I284" s="21"/>
      <c r="J284" s="21"/>
      <c r="K284" s="21"/>
      <c r="L284" s="21"/>
      <c r="M284" s="21"/>
      <c r="N284" s="21"/>
      <c r="O284" s="22" t="str">
        <f t="shared" si="8"/>
        <v>/</v>
      </c>
      <c r="P284" s="21" t="e">
        <f>+VLOOKUP(O284,indices!C:G,3,0)</f>
        <v>#N/A</v>
      </c>
      <c r="Q284" s="26"/>
      <c r="R284" s="26"/>
      <c r="S284" s="26">
        <f t="shared" si="9"/>
        <v>0</v>
      </c>
      <c r="T284" s="21"/>
    </row>
    <row r="285" spans="1:20">
      <c r="A285" s="21"/>
      <c r="B285" s="21" t="e">
        <f>+VLOOKUP(A285,'liste écoles'!A:D,2,0)</f>
        <v>#N/A</v>
      </c>
      <c r="C285" s="21" t="e">
        <f>+VLOOKUP(A285,'liste écoles'!A:D,3,0)</f>
        <v>#N/A</v>
      </c>
      <c r="D285" s="21" t="e">
        <f>+VLOOKUP(A285,'liste écoles'!A:D,4,0)</f>
        <v>#N/A</v>
      </c>
      <c r="E285" s="21">
        <v>281</v>
      </c>
      <c r="F285" s="21"/>
      <c r="G285" s="21"/>
      <c r="H285" s="21"/>
      <c r="I285" s="21"/>
      <c r="J285" s="21"/>
      <c r="K285" s="21"/>
      <c r="L285" s="21"/>
      <c r="M285" s="21"/>
      <c r="N285" s="21"/>
      <c r="O285" s="22" t="str">
        <f t="shared" si="8"/>
        <v>/</v>
      </c>
      <c r="P285" s="21" t="e">
        <f>+VLOOKUP(O285,indices!C:G,3,0)</f>
        <v>#N/A</v>
      </c>
      <c r="Q285" s="26"/>
      <c r="R285" s="26"/>
      <c r="S285" s="26">
        <f t="shared" si="9"/>
        <v>0</v>
      </c>
      <c r="T285" s="21"/>
    </row>
    <row r="286" spans="1:20">
      <c r="A286" s="21"/>
      <c r="B286" s="21" t="e">
        <f>+VLOOKUP(A286,'liste écoles'!A:D,2,0)</f>
        <v>#N/A</v>
      </c>
      <c r="C286" s="21" t="e">
        <f>+VLOOKUP(A286,'liste écoles'!A:D,3,0)</f>
        <v>#N/A</v>
      </c>
      <c r="D286" s="21" t="e">
        <f>+VLOOKUP(A286,'liste écoles'!A:D,4,0)</f>
        <v>#N/A</v>
      </c>
      <c r="E286" s="21">
        <v>282</v>
      </c>
      <c r="F286" s="21"/>
      <c r="G286" s="21"/>
      <c r="H286" s="21"/>
      <c r="I286" s="21"/>
      <c r="J286" s="21"/>
      <c r="K286" s="21"/>
      <c r="L286" s="21"/>
      <c r="M286" s="21"/>
      <c r="N286" s="21"/>
      <c r="O286" s="22" t="str">
        <f t="shared" si="8"/>
        <v>/</v>
      </c>
      <c r="P286" s="21" t="e">
        <f>+VLOOKUP(O286,indices!C:G,3,0)</f>
        <v>#N/A</v>
      </c>
      <c r="Q286" s="26"/>
      <c r="R286" s="26"/>
      <c r="S286" s="26">
        <f t="shared" si="9"/>
        <v>0</v>
      </c>
      <c r="T286" s="21"/>
    </row>
    <row r="287" spans="1:20">
      <c r="A287" s="21"/>
      <c r="B287" s="21" t="e">
        <f>+VLOOKUP(A287,'liste écoles'!A:D,2,0)</f>
        <v>#N/A</v>
      </c>
      <c r="C287" s="21" t="e">
        <f>+VLOOKUP(A287,'liste écoles'!A:D,3,0)</f>
        <v>#N/A</v>
      </c>
      <c r="D287" s="21" t="e">
        <f>+VLOOKUP(A287,'liste écoles'!A:D,4,0)</f>
        <v>#N/A</v>
      </c>
      <c r="E287" s="21">
        <v>283</v>
      </c>
      <c r="F287" s="21"/>
      <c r="G287" s="21"/>
      <c r="H287" s="21"/>
      <c r="I287" s="21"/>
      <c r="J287" s="21"/>
      <c r="K287" s="21"/>
      <c r="L287" s="21"/>
      <c r="M287" s="21"/>
      <c r="N287" s="21"/>
      <c r="O287" s="22" t="str">
        <f t="shared" si="8"/>
        <v>/</v>
      </c>
      <c r="P287" s="21" t="e">
        <f>+VLOOKUP(O287,indices!C:G,3,0)</f>
        <v>#N/A</v>
      </c>
      <c r="Q287" s="26"/>
      <c r="R287" s="26"/>
      <c r="S287" s="26">
        <f t="shared" si="9"/>
        <v>0</v>
      </c>
      <c r="T287" s="21"/>
    </row>
    <row r="288" spans="1:20">
      <c r="A288" s="21"/>
      <c r="B288" s="21" t="e">
        <f>+VLOOKUP(A288,'liste écoles'!A:D,2,0)</f>
        <v>#N/A</v>
      </c>
      <c r="C288" s="21" t="e">
        <f>+VLOOKUP(A288,'liste écoles'!A:D,3,0)</f>
        <v>#N/A</v>
      </c>
      <c r="D288" s="21" t="e">
        <f>+VLOOKUP(A288,'liste écoles'!A:D,4,0)</f>
        <v>#N/A</v>
      </c>
      <c r="E288" s="21">
        <v>284</v>
      </c>
      <c r="F288" s="21"/>
      <c r="G288" s="21"/>
      <c r="H288" s="21"/>
      <c r="I288" s="21"/>
      <c r="J288" s="21"/>
      <c r="K288" s="21"/>
      <c r="L288" s="21"/>
      <c r="M288" s="21"/>
      <c r="N288" s="21"/>
      <c r="O288" s="22" t="str">
        <f t="shared" si="8"/>
        <v>/</v>
      </c>
      <c r="P288" s="21" t="e">
        <f>+VLOOKUP(O288,indices!C:G,3,0)</f>
        <v>#N/A</v>
      </c>
      <c r="Q288" s="26"/>
      <c r="R288" s="26"/>
      <c r="S288" s="26">
        <f t="shared" si="9"/>
        <v>0</v>
      </c>
      <c r="T288" s="21"/>
    </row>
    <row r="289" spans="1:20">
      <c r="A289" s="21"/>
      <c r="B289" s="21" t="e">
        <f>+VLOOKUP(A289,'liste écoles'!A:D,2,0)</f>
        <v>#N/A</v>
      </c>
      <c r="C289" s="21" t="e">
        <f>+VLOOKUP(A289,'liste écoles'!A:D,3,0)</f>
        <v>#N/A</v>
      </c>
      <c r="D289" s="21" t="e">
        <f>+VLOOKUP(A289,'liste écoles'!A:D,4,0)</f>
        <v>#N/A</v>
      </c>
      <c r="E289" s="21">
        <v>285</v>
      </c>
      <c r="F289" s="21"/>
      <c r="G289" s="21"/>
      <c r="H289" s="21"/>
      <c r="I289" s="21"/>
      <c r="J289" s="21"/>
      <c r="K289" s="21"/>
      <c r="L289" s="21"/>
      <c r="M289" s="21"/>
      <c r="N289" s="21"/>
      <c r="O289" s="22" t="str">
        <f t="shared" si="8"/>
        <v>/</v>
      </c>
      <c r="P289" s="21" t="e">
        <f>+VLOOKUP(O289,indices!C:G,3,0)</f>
        <v>#N/A</v>
      </c>
      <c r="Q289" s="26"/>
      <c r="R289" s="26"/>
      <c r="S289" s="26">
        <f t="shared" si="9"/>
        <v>0</v>
      </c>
      <c r="T289" s="21"/>
    </row>
    <row r="290" spans="1:20">
      <c r="A290" s="21"/>
      <c r="B290" s="21" t="e">
        <f>+VLOOKUP(A290,'liste écoles'!A:D,2,0)</f>
        <v>#N/A</v>
      </c>
      <c r="C290" s="21" t="e">
        <f>+VLOOKUP(A290,'liste écoles'!A:D,3,0)</f>
        <v>#N/A</v>
      </c>
      <c r="D290" s="21" t="e">
        <f>+VLOOKUP(A290,'liste écoles'!A:D,4,0)</f>
        <v>#N/A</v>
      </c>
      <c r="E290" s="21">
        <v>286</v>
      </c>
      <c r="F290" s="21"/>
      <c r="G290" s="21"/>
      <c r="H290" s="21"/>
      <c r="I290" s="21"/>
      <c r="J290" s="21"/>
      <c r="K290" s="21"/>
      <c r="L290" s="21"/>
      <c r="M290" s="21"/>
      <c r="N290" s="21"/>
      <c r="O290" s="22" t="str">
        <f t="shared" si="8"/>
        <v>/</v>
      </c>
      <c r="P290" s="21" t="e">
        <f>+VLOOKUP(O290,indices!C:G,3,0)</f>
        <v>#N/A</v>
      </c>
      <c r="Q290" s="26"/>
      <c r="R290" s="26"/>
      <c r="S290" s="26">
        <f t="shared" si="9"/>
        <v>0</v>
      </c>
      <c r="T290" s="21"/>
    </row>
    <row r="291" spans="1:20">
      <c r="A291" s="21"/>
      <c r="B291" s="21" t="e">
        <f>+VLOOKUP(A291,'liste écoles'!A:D,2,0)</f>
        <v>#N/A</v>
      </c>
      <c r="C291" s="21" t="e">
        <f>+VLOOKUP(A291,'liste écoles'!A:D,3,0)</f>
        <v>#N/A</v>
      </c>
      <c r="D291" s="21" t="e">
        <f>+VLOOKUP(A291,'liste écoles'!A:D,4,0)</f>
        <v>#N/A</v>
      </c>
      <c r="E291" s="21">
        <v>287</v>
      </c>
      <c r="F291" s="21"/>
      <c r="G291" s="21"/>
      <c r="H291" s="21"/>
      <c r="I291" s="21"/>
      <c r="J291" s="21"/>
      <c r="K291" s="21"/>
      <c r="L291" s="21"/>
      <c r="M291" s="21"/>
      <c r="N291" s="21"/>
      <c r="O291" s="22" t="str">
        <f t="shared" si="8"/>
        <v>/</v>
      </c>
      <c r="P291" s="21" t="e">
        <f>+VLOOKUP(O291,indices!C:G,3,0)</f>
        <v>#N/A</v>
      </c>
      <c r="Q291" s="26"/>
      <c r="R291" s="26"/>
      <c r="S291" s="26">
        <f t="shared" si="9"/>
        <v>0</v>
      </c>
      <c r="T291" s="21"/>
    </row>
    <row r="292" spans="1:20">
      <c r="A292" s="21"/>
      <c r="B292" s="21" t="e">
        <f>+VLOOKUP(A292,'liste écoles'!A:D,2,0)</f>
        <v>#N/A</v>
      </c>
      <c r="C292" s="21" t="e">
        <f>+VLOOKUP(A292,'liste écoles'!A:D,3,0)</f>
        <v>#N/A</v>
      </c>
      <c r="D292" s="21" t="e">
        <f>+VLOOKUP(A292,'liste écoles'!A:D,4,0)</f>
        <v>#N/A</v>
      </c>
      <c r="E292" s="21">
        <v>288</v>
      </c>
      <c r="F292" s="21"/>
      <c r="G292" s="21"/>
      <c r="H292" s="21"/>
      <c r="I292" s="21"/>
      <c r="J292" s="21"/>
      <c r="K292" s="21"/>
      <c r="L292" s="21"/>
      <c r="M292" s="21"/>
      <c r="N292" s="21"/>
      <c r="O292" s="22" t="str">
        <f t="shared" si="8"/>
        <v>/</v>
      </c>
      <c r="P292" s="21" t="e">
        <f>+VLOOKUP(O292,indices!C:G,3,0)</f>
        <v>#N/A</v>
      </c>
      <c r="Q292" s="26"/>
      <c r="R292" s="26"/>
      <c r="S292" s="26">
        <f t="shared" si="9"/>
        <v>0</v>
      </c>
      <c r="T292" s="21"/>
    </row>
    <row r="293" spans="1:20">
      <c r="A293" s="21"/>
      <c r="B293" s="21" t="e">
        <f>+VLOOKUP(A293,'liste écoles'!A:D,2,0)</f>
        <v>#N/A</v>
      </c>
      <c r="C293" s="21" t="e">
        <f>+VLOOKUP(A293,'liste écoles'!A:D,3,0)</f>
        <v>#N/A</v>
      </c>
      <c r="D293" s="21" t="e">
        <f>+VLOOKUP(A293,'liste écoles'!A:D,4,0)</f>
        <v>#N/A</v>
      </c>
      <c r="E293" s="21">
        <v>289</v>
      </c>
      <c r="F293" s="21"/>
      <c r="G293" s="21"/>
      <c r="H293" s="21"/>
      <c r="I293" s="21"/>
      <c r="J293" s="21"/>
      <c r="K293" s="21"/>
      <c r="L293" s="21"/>
      <c r="M293" s="21"/>
      <c r="N293" s="21"/>
      <c r="O293" s="22" t="str">
        <f t="shared" si="8"/>
        <v>/</v>
      </c>
      <c r="P293" s="21" t="e">
        <f>+VLOOKUP(O293,indices!C:G,3,0)</f>
        <v>#N/A</v>
      </c>
      <c r="Q293" s="26"/>
      <c r="R293" s="26"/>
      <c r="S293" s="26">
        <f t="shared" si="9"/>
        <v>0</v>
      </c>
      <c r="T293" s="21"/>
    </row>
    <row r="294" spans="1:20">
      <c r="A294" s="21"/>
      <c r="B294" s="21" t="e">
        <f>+VLOOKUP(A294,'liste écoles'!A:D,2,0)</f>
        <v>#N/A</v>
      </c>
      <c r="C294" s="21" t="e">
        <f>+VLOOKUP(A294,'liste écoles'!A:D,3,0)</f>
        <v>#N/A</v>
      </c>
      <c r="D294" s="21" t="e">
        <f>+VLOOKUP(A294,'liste écoles'!A:D,4,0)</f>
        <v>#N/A</v>
      </c>
      <c r="E294" s="21">
        <v>290</v>
      </c>
      <c r="F294" s="21"/>
      <c r="G294" s="21"/>
      <c r="H294" s="21"/>
      <c r="I294" s="21"/>
      <c r="J294" s="21"/>
      <c r="K294" s="21"/>
      <c r="L294" s="21"/>
      <c r="M294" s="21"/>
      <c r="N294" s="21"/>
      <c r="O294" s="22" t="str">
        <f t="shared" si="8"/>
        <v>/</v>
      </c>
      <c r="P294" s="21" t="e">
        <f>+VLOOKUP(O294,indices!C:G,3,0)</f>
        <v>#N/A</v>
      </c>
      <c r="Q294" s="26"/>
      <c r="R294" s="26"/>
      <c r="S294" s="26">
        <f t="shared" si="9"/>
        <v>0</v>
      </c>
      <c r="T294" s="21"/>
    </row>
    <row r="295" spans="1:20">
      <c r="A295" s="21"/>
      <c r="B295" s="21" t="e">
        <f>+VLOOKUP(A295,'liste écoles'!A:D,2,0)</f>
        <v>#N/A</v>
      </c>
      <c r="C295" s="21" t="e">
        <f>+VLOOKUP(A295,'liste écoles'!A:D,3,0)</f>
        <v>#N/A</v>
      </c>
      <c r="D295" s="21" t="e">
        <f>+VLOOKUP(A295,'liste écoles'!A:D,4,0)</f>
        <v>#N/A</v>
      </c>
      <c r="E295" s="21">
        <v>291</v>
      </c>
      <c r="F295" s="21"/>
      <c r="G295" s="21"/>
      <c r="H295" s="21"/>
      <c r="I295" s="21"/>
      <c r="J295" s="21"/>
      <c r="K295" s="21"/>
      <c r="L295" s="21"/>
      <c r="M295" s="21"/>
      <c r="N295" s="21"/>
      <c r="O295" s="22" t="str">
        <f t="shared" si="8"/>
        <v>/</v>
      </c>
      <c r="P295" s="21" t="e">
        <f>+VLOOKUP(O295,indices!C:G,3,0)</f>
        <v>#N/A</v>
      </c>
      <c r="Q295" s="26"/>
      <c r="R295" s="26"/>
      <c r="S295" s="26">
        <f t="shared" si="9"/>
        <v>0</v>
      </c>
      <c r="T295" s="21"/>
    </row>
    <row r="296" spans="1:20">
      <c r="A296" s="21"/>
      <c r="B296" s="21" t="e">
        <f>+VLOOKUP(A296,'liste écoles'!A:D,2,0)</f>
        <v>#N/A</v>
      </c>
      <c r="C296" s="21" t="e">
        <f>+VLOOKUP(A296,'liste écoles'!A:D,3,0)</f>
        <v>#N/A</v>
      </c>
      <c r="D296" s="21" t="e">
        <f>+VLOOKUP(A296,'liste écoles'!A:D,4,0)</f>
        <v>#N/A</v>
      </c>
      <c r="E296" s="21">
        <v>292</v>
      </c>
      <c r="F296" s="21"/>
      <c r="G296" s="21"/>
      <c r="H296" s="21"/>
      <c r="I296" s="21"/>
      <c r="J296" s="21"/>
      <c r="K296" s="21"/>
      <c r="L296" s="21"/>
      <c r="M296" s="21"/>
      <c r="N296" s="21"/>
      <c r="O296" s="22" t="str">
        <f t="shared" si="8"/>
        <v>/</v>
      </c>
      <c r="P296" s="21" t="e">
        <f>+VLOOKUP(O296,indices!C:G,3,0)</f>
        <v>#N/A</v>
      </c>
      <c r="Q296" s="26"/>
      <c r="R296" s="26"/>
      <c r="S296" s="26">
        <f t="shared" si="9"/>
        <v>0</v>
      </c>
      <c r="T296" s="21"/>
    </row>
    <row r="297" spans="1:20">
      <c r="A297" s="21"/>
      <c r="B297" s="21" t="e">
        <f>+VLOOKUP(A297,'liste écoles'!A:D,2,0)</f>
        <v>#N/A</v>
      </c>
      <c r="C297" s="21" t="e">
        <f>+VLOOKUP(A297,'liste écoles'!A:D,3,0)</f>
        <v>#N/A</v>
      </c>
      <c r="D297" s="21" t="e">
        <f>+VLOOKUP(A297,'liste écoles'!A:D,4,0)</f>
        <v>#N/A</v>
      </c>
      <c r="E297" s="21">
        <v>293</v>
      </c>
      <c r="F297" s="21"/>
      <c r="G297" s="21"/>
      <c r="H297" s="21"/>
      <c r="I297" s="21"/>
      <c r="J297" s="21"/>
      <c r="K297" s="21"/>
      <c r="L297" s="21"/>
      <c r="M297" s="21"/>
      <c r="N297" s="21"/>
      <c r="O297" s="22" t="str">
        <f t="shared" si="8"/>
        <v>/</v>
      </c>
      <c r="P297" s="21" t="e">
        <f>+VLOOKUP(O297,indices!C:G,3,0)</f>
        <v>#N/A</v>
      </c>
      <c r="Q297" s="26"/>
      <c r="R297" s="26"/>
      <c r="S297" s="26">
        <f t="shared" si="9"/>
        <v>0</v>
      </c>
      <c r="T297" s="21"/>
    </row>
    <row r="298" spans="1:20">
      <c r="A298" s="21"/>
      <c r="B298" s="21" t="e">
        <f>+VLOOKUP(A298,'liste écoles'!A:D,2,0)</f>
        <v>#N/A</v>
      </c>
      <c r="C298" s="21" t="e">
        <f>+VLOOKUP(A298,'liste écoles'!A:D,3,0)</f>
        <v>#N/A</v>
      </c>
      <c r="D298" s="21" t="e">
        <f>+VLOOKUP(A298,'liste écoles'!A:D,4,0)</f>
        <v>#N/A</v>
      </c>
      <c r="E298" s="21">
        <v>294</v>
      </c>
      <c r="F298" s="21"/>
      <c r="G298" s="21"/>
      <c r="H298" s="21"/>
      <c r="I298" s="21"/>
      <c r="J298" s="21"/>
      <c r="K298" s="21"/>
      <c r="L298" s="21"/>
      <c r="M298" s="21"/>
      <c r="N298" s="21"/>
      <c r="O298" s="22" t="str">
        <f t="shared" si="8"/>
        <v>/</v>
      </c>
      <c r="P298" s="21" t="e">
        <f>+VLOOKUP(O298,indices!C:G,3,0)</f>
        <v>#N/A</v>
      </c>
      <c r="Q298" s="26"/>
      <c r="R298" s="26"/>
      <c r="S298" s="26">
        <f t="shared" si="9"/>
        <v>0</v>
      </c>
      <c r="T298" s="21"/>
    </row>
    <row r="299" spans="1:20">
      <c r="A299" s="21"/>
      <c r="B299" s="21" t="e">
        <f>+VLOOKUP(A299,'liste écoles'!A:D,2,0)</f>
        <v>#N/A</v>
      </c>
      <c r="C299" s="21" t="e">
        <f>+VLOOKUP(A299,'liste écoles'!A:D,3,0)</f>
        <v>#N/A</v>
      </c>
      <c r="D299" s="21" t="e">
        <f>+VLOOKUP(A299,'liste écoles'!A:D,4,0)</f>
        <v>#N/A</v>
      </c>
      <c r="E299" s="21">
        <v>295</v>
      </c>
      <c r="F299" s="21"/>
      <c r="G299" s="21"/>
      <c r="H299" s="21"/>
      <c r="I299" s="21"/>
      <c r="J299" s="21"/>
      <c r="K299" s="21"/>
      <c r="L299" s="21"/>
      <c r="M299" s="21"/>
      <c r="N299" s="21"/>
      <c r="O299" s="22" t="str">
        <f t="shared" si="8"/>
        <v>/</v>
      </c>
      <c r="P299" s="21" t="e">
        <f>+VLOOKUP(O299,indices!C:G,3,0)</f>
        <v>#N/A</v>
      </c>
      <c r="Q299" s="26"/>
      <c r="R299" s="26"/>
      <c r="S299" s="26">
        <f t="shared" si="9"/>
        <v>0</v>
      </c>
      <c r="T299" s="21"/>
    </row>
    <row r="300" spans="1:20">
      <c r="A300" s="21"/>
      <c r="B300" s="21" t="e">
        <f>+VLOOKUP(A300,'liste écoles'!A:D,2,0)</f>
        <v>#N/A</v>
      </c>
      <c r="C300" s="21" t="e">
        <f>+VLOOKUP(A300,'liste écoles'!A:D,3,0)</f>
        <v>#N/A</v>
      </c>
      <c r="D300" s="21" t="e">
        <f>+VLOOKUP(A300,'liste écoles'!A:D,4,0)</f>
        <v>#N/A</v>
      </c>
      <c r="E300" s="21">
        <v>296</v>
      </c>
      <c r="F300" s="21"/>
      <c r="G300" s="21"/>
      <c r="H300" s="21"/>
      <c r="I300" s="21"/>
      <c r="J300" s="21"/>
      <c r="K300" s="21"/>
      <c r="L300" s="21"/>
      <c r="M300" s="21"/>
      <c r="N300" s="21"/>
      <c r="O300" s="22" t="str">
        <f t="shared" si="8"/>
        <v>/</v>
      </c>
      <c r="P300" s="21" t="e">
        <f>+VLOOKUP(O300,indices!C:G,3,0)</f>
        <v>#N/A</v>
      </c>
      <c r="Q300" s="26"/>
      <c r="R300" s="26"/>
      <c r="S300" s="26">
        <f t="shared" si="9"/>
        <v>0</v>
      </c>
      <c r="T300" s="21"/>
    </row>
    <row r="301" spans="1:20">
      <c r="A301" s="21"/>
      <c r="B301" s="21" t="e">
        <f>+VLOOKUP(A301,'liste écoles'!A:D,2,0)</f>
        <v>#N/A</v>
      </c>
      <c r="C301" s="21" t="e">
        <f>+VLOOKUP(A301,'liste écoles'!A:D,3,0)</f>
        <v>#N/A</v>
      </c>
      <c r="D301" s="21" t="e">
        <f>+VLOOKUP(A301,'liste écoles'!A:D,4,0)</f>
        <v>#N/A</v>
      </c>
      <c r="E301" s="21">
        <v>297</v>
      </c>
      <c r="F301" s="21"/>
      <c r="G301" s="21"/>
      <c r="H301" s="21"/>
      <c r="I301" s="21"/>
      <c r="J301" s="21"/>
      <c r="K301" s="21"/>
      <c r="L301" s="21"/>
      <c r="M301" s="21"/>
      <c r="N301" s="21"/>
      <c r="O301" s="22" t="str">
        <f t="shared" si="8"/>
        <v>/</v>
      </c>
      <c r="P301" s="21" t="e">
        <f>+VLOOKUP(O301,indices!C:G,3,0)</f>
        <v>#N/A</v>
      </c>
      <c r="Q301" s="26"/>
      <c r="R301" s="26"/>
      <c r="S301" s="26">
        <f t="shared" si="9"/>
        <v>0</v>
      </c>
      <c r="T301" s="21"/>
    </row>
    <row r="302" spans="1:20">
      <c r="A302" s="21"/>
      <c r="B302" s="21" t="e">
        <f>+VLOOKUP(A302,'liste écoles'!A:D,2,0)</f>
        <v>#N/A</v>
      </c>
      <c r="C302" s="21" t="e">
        <f>+VLOOKUP(A302,'liste écoles'!A:D,3,0)</f>
        <v>#N/A</v>
      </c>
      <c r="D302" s="21" t="e">
        <f>+VLOOKUP(A302,'liste écoles'!A:D,4,0)</f>
        <v>#N/A</v>
      </c>
      <c r="E302" s="21">
        <v>298</v>
      </c>
      <c r="F302" s="21"/>
      <c r="G302" s="21"/>
      <c r="H302" s="21"/>
      <c r="I302" s="21"/>
      <c r="J302" s="21"/>
      <c r="K302" s="21"/>
      <c r="L302" s="21"/>
      <c r="M302" s="21"/>
      <c r="N302" s="21"/>
      <c r="O302" s="22" t="str">
        <f t="shared" si="8"/>
        <v>/</v>
      </c>
      <c r="P302" s="21" t="e">
        <f>+VLOOKUP(O302,indices!C:G,3,0)</f>
        <v>#N/A</v>
      </c>
      <c r="Q302" s="26"/>
      <c r="R302" s="26"/>
      <c r="S302" s="26">
        <f t="shared" si="9"/>
        <v>0</v>
      </c>
      <c r="T302" s="21"/>
    </row>
    <row r="303" spans="1:20">
      <c r="A303" s="21"/>
      <c r="B303" s="21" t="e">
        <f>+VLOOKUP(A303,'liste écoles'!A:D,2,0)</f>
        <v>#N/A</v>
      </c>
      <c r="C303" s="21" t="e">
        <f>+VLOOKUP(A303,'liste écoles'!A:D,3,0)</f>
        <v>#N/A</v>
      </c>
      <c r="D303" s="21" t="e">
        <f>+VLOOKUP(A303,'liste écoles'!A:D,4,0)</f>
        <v>#N/A</v>
      </c>
      <c r="E303" s="21">
        <v>299</v>
      </c>
      <c r="F303" s="21"/>
      <c r="G303" s="21"/>
      <c r="H303" s="21"/>
      <c r="I303" s="21"/>
      <c r="J303" s="21"/>
      <c r="K303" s="21"/>
      <c r="L303" s="21"/>
      <c r="M303" s="21"/>
      <c r="N303" s="21"/>
      <c r="O303" s="22" t="str">
        <f t="shared" si="8"/>
        <v>/</v>
      </c>
      <c r="P303" s="21" t="e">
        <f>+VLOOKUP(O303,indices!C:G,3,0)</f>
        <v>#N/A</v>
      </c>
      <c r="Q303" s="26"/>
      <c r="R303" s="26"/>
      <c r="S303" s="26">
        <f t="shared" si="9"/>
        <v>0</v>
      </c>
      <c r="T303" s="21"/>
    </row>
    <row r="304" spans="1:20">
      <c r="A304" s="21"/>
      <c r="B304" s="21" t="e">
        <f>+VLOOKUP(A304,'liste écoles'!A:D,2,0)</f>
        <v>#N/A</v>
      </c>
      <c r="C304" s="21" t="e">
        <f>+VLOOKUP(A304,'liste écoles'!A:D,3,0)</f>
        <v>#N/A</v>
      </c>
      <c r="D304" s="21" t="e">
        <f>+VLOOKUP(A304,'liste écoles'!A:D,4,0)</f>
        <v>#N/A</v>
      </c>
      <c r="E304" s="21">
        <v>300</v>
      </c>
      <c r="F304" s="21"/>
      <c r="G304" s="21"/>
      <c r="H304" s="21"/>
      <c r="I304" s="21"/>
      <c r="J304" s="21"/>
      <c r="K304" s="21"/>
      <c r="L304" s="21"/>
      <c r="M304" s="21"/>
      <c r="N304" s="21"/>
      <c r="O304" s="22" t="str">
        <f t="shared" si="8"/>
        <v>/</v>
      </c>
      <c r="P304" s="21" t="e">
        <f>+VLOOKUP(O304,indices!C:G,3,0)</f>
        <v>#N/A</v>
      </c>
      <c r="Q304" s="26"/>
      <c r="R304" s="26"/>
      <c r="S304" s="26">
        <f t="shared" si="9"/>
        <v>0</v>
      </c>
      <c r="T304" s="21"/>
    </row>
    <row r="305" spans="1:20">
      <c r="A305" s="21"/>
      <c r="B305" s="21" t="e">
        <f>+VLOOKUP(A305,'liste écoles'!A:D,2,0)</f>
        <v>#N/A</v>
      </c>
      <c r="C305" s="21" t="e">
        <f>+VLOOKUP(A305,'liste écoles'!A:D,3,0)</f>
        <v>#N/A</v>
      </c>
      <c r="D305" s="21" t="e">
        <f>+VLOOKUP(A305,'liste écoles'!A:D,4,0)</f>
        <v>#N/A</v>
      </c>
      <c r="E305" s="21">
        <v>301</v>
      </c>
      <c r="F305" s="21"/>
      <c r="G305" s="21"/>
      <c r="H305" s="21"/>
      <c r="I305" s="21"/>
      <c r="J305" s="21"/>
      <c r="K305" s="21"/>
      <c r="L305" s="21"/>
      <c r="M305" s="21"/>
      <c r="N305" s="21"/>
      <c r="O305" s="22" t="str">
        <f t="shared" si="8"/>
        <v>/</v>
      </c>
      <c r="P305" s="21" t="e">
        <f>+VLOOKUP(O305,indices!C:G,3,0)</f>
        <v>#N/A</v>
      </c>
      <c r="Q305" s="26"/>
      <c r="R305" s="26"/>
      <c r="S305" s="26">
        <f t="shared" si="9"/>
        <v>0</v>
      </c>
      <c r="T305" s="21"/>
    </row>
    <row r="306" spans="1:20">
      <c r="A306" s="21"/>
      <c r="B306" s="21" t="e">
        <f>+VLOOKUP(A306,'liste écoles'!A:D,2,0)</f>
        <v>#N/A</v>
      </c>
      <c r="C306" s="21" t="e">
        <f>+VLOOKUP(A306,'liste écoles'!A:D,3,0)</f>
        <v>#N/A</v>
      </c>
      <c r="D306" s="21" t="e">
        <f>+VLOOKUP(A306,'liste écoles'!A:D,4,0)</f>
        <v>#N/A</v>
      </c>
      <c r="E306" s="21">
        <v>302</v>
      </c>
      <c r="F306" s="21"/>
      <c r="G306" s="21"/>
      <c r="H306" s="21"/>
      <c r="I306" s="21"/>
      <c r="J306" s="21"/>
      <c r="K306" s="21"/>
      <c r="L306" s="21"/>
      <c r="M306" s="21"/>
      <c r="N306" s="21"/>
      <c r="O306" s="22" t="str">
        <f t="shared" si="8"/>
        <v>/</v>
      </c>
      <c r="P306" s="21" t="e">
        <f>+VLOOKUP(O306,indices!C:G,3,0)</f>
        <v>#N/A</v>
      </c>
      <c r="Q306" s="26"/>
      <c r="R306" s="26"/>
      <c r="S306" s="26">
        <f t="shared" si="9"/>
        <v>0</v>
      </c>
      <c r="T306" s="21"/>
    </row>
    <row r="307" spans="1:20">
      <c r="A307" s="21"/>
      <c r="B307" s="21" t="e">
        <f>+VLOOKUP(A307,'liste écoles'!A:D,2,0)</f>
        <v>#N/A</v>
      </c>
      <c r="C307" s="21" t="e">
        <f>+VLOOKUP(A307,'liste écoles'!A:D,3,0)</f>
        <v>#N/A</v>
      </c>
      <c r="D307" s="21" t="e">
        <f>+VLOOKUP(A307,'liste écoles'!A:D,4,0)</f>
        <v>#N/A</v>
      </c>
      <c r="E307" s="21">
        <v>303</v>
      </c>
      <c r="F307" s="21"/>
      <c r="G307" s="21"/>
      <c r="H307" s="21"/>
      <c r="I307" s="21"/>
      <c r="J307" s="21"/>
      <c r="K307" s="21"/>
      <c r="L307" s="21"/>
      <c r="M307" s="21"/>
      <c r="N307" s="21"/>
      <c r="O307" s="22" t="str">
        <f t="shared" si="8"/>
        <v>/</v>
      </c>
      <c r="P307" s="21" t="e">
        <f>+VLOOKUP(O307,indices!C:G,3,0)</f>
        <v>#N/A</v>
      </c>
      <c r="Q307" s="26"/>
      <c r="R307" s="26"/>
      <c r="S307" s="26">
        <f t="shared" si="9"/>
        <v>0</v>
      </c>
      <c r="T307" s="21"/>
    </row>
    <row r="308" spans="1:20">
      <c r="A308" s="21"/>
      <c r="B308" s="21" t="e">
        <f>+VLOOKUP(A308,'liste écoles'!A:D,2,0)</f>
        <v>#N/A</v>
      </c>
      <c r="C308" s="21" t="e">
        <f>+VLOOKUP(A308,'liste écoles'!A:D,3,0)</f>
        <v>#N/A</v>
      </c>
      <c r="D308" s="21" t="e">
        <f>+VLOOKUP(A308,'liste écoles'!A:D,4,0)</f>
        <v>#N/A</v>
      </c>
      <c r="E308" s="21">
        <v>304</v>
      </c>
      <c r="F308" s="21"/>
      <c r="G308" s="21"/>
      <c r="H308" s="21"/>
      <c r="I308" s="21"/>
      <c r="J308" s="21"/>
      <c r="K308" s="21"/>
      <c r="L308" s="21"/>
      <c r="M308" s="21"/>
      <c r="N308" s="21"/>
      <c r="O308" s="22" t="str">
        <f t="shared" si="8"/>
        <v>/</v>
      </c>
      <c r="P308" s="21" t="e">
        <f>+VLOOKUP(O308,indices!C:G,3,0)</f>
        <v>#N/A</v>
      </c>
      <c r="Q308" s="26"/>
      <c r="R308" s="26"/>
      <c r="S308" s="26">
        <f t="shared" si="9"/>
        <v>0</v>
      </c>
      <c r="T308" s="21"/>
    </row>
    <row r="309" spans="1:20">
      <c r="A309" s="21"/>
      <c r="B309" s="21" t="e">
        <f>+VLOOKUP(A309,'liste écoles'!A:D,2,0)</f>
        <v>#N/A</v>
      </c>
      <c r="C309" s="21" t="e">
        <f>+VLOOKUP(A309,'liste écoles'!A:D,3,0)</f>
        <v>#N/A</v>
      </c>
      <c r="D309" s="21" t="e">
        <f>+VLOOKUP(A309,'liste écoles'!A:D,4,0)</f>
        <v>#N/A</v>
      </c>
      <c r="E309" s="21">
        <v>305</v>
      </c>
      <c r="F309" s="21"/>
      <c r="G309" s="21"/>
      <c r="H309" s="21"/>
      <c r="I309" s="21"/>
      <c r="J309" s="21"/>
      <c r="K309" s="21"/>
      <c r="L309" s="21"/>
      <c r="M309" s="21"/>
      <c r="N309" s="21"/>
      <c r="O309" s="22" t="str">
        <f t="shared" si="8"/>
        <v>/</v>
      </c>
      <c r="P309" s="21" t="e">
        <f>+VLOOKUP(O309,indices!C:G,3,0)</f>
        <v>#N/A</v>
      </c>
      <c r="Q309" s="26"/>
      <c r="R309" s="26"/>
      <c r="S309" s="26">
        <f t="shared" si="9"/>
        <v>0</v>
      </c>
      <c r="T309" s="21"/>
    </row>
    <row r="310" spans="1:20">
      <c r="A310" s="21"/>
      <c r="B310" s="21" t="e">
        <f>+VLOOKUP(A310,'liste écoles'!A:D,2,0)</f>
        <v>#N/A</v>
      </c>
      <c r="C310" s="21" t="e">
        <f>+VLOOKUP(A310,'liste écoles'!A:D,3,0)</f>
        <v>#N/A</v>
      </c>
      <c r="D310" s="21" t="e">
        <f>+VLOOKUP(A310,'liste écoles'!A:D,4,0)</f>
        <v>#N/A</v>
      </c>
      <c r="E310" s="21">
        <v>306</v>
      </c>
      <c r="F310" s="21"/>
      <c r="G310" s="21"/>
      <c r="H310" s="21"/>
      <c r="I310" s="21"/>
      <c r="J310" s="21"/>
      <c r="K310" s="21"/>
      <c r="L310" s="21"/>
      <c r="M310" s="21"/>
      <c r="N310" s="21"/>
      <c r="O310" s="22" t="str">
        <f t="shared" si="8"/>
        <v>/</v>
      </c>
      <c r="P310" s="21" t="e">
        <f>+VLOOKUP(O310,indices!C:G,3,0)</f>
        <v>#N/A</v>
      </c>
      <c r="Q310" s="26"/>
      <c r="R310" s="26"/>
      <c r="S310" s="26">
        <f t="shared" si="9"/>
        <v>0</v>
      </c>
      <c r="T310" s="21"/>
    </row>
    <row r="311" spans="1:20">
      <c r="A311" s="21"/>
      <c r="B311" s="21" t="e">
        <f>+VLOOKUP(A311,'liste écoles'!A:D,2,0)</f>
        <v>#N/A</v>
      </c>
      <c r="C311" s="21" t="e">
        <f>+VLOOKUP(A311,'liste écoles'!A:D,3,0)</f>
        <v>#N/A</v>
      </c>
      <c r="D311" s="21" t="e">
        <f>+VLOOKUP(A311,'liste écoles'!A:D,4,0)</f>
        <v>#N/A</v>
      </c>
      <c r="E311" s="21">
        <v>307</v>
      </c>
      <c r="F311" s="21"/>
      <c r="G311" s="21"/>
      <c r="H311" s="21"/>
      <c r="I311" s="21"/>
      <c r="J311" s="21"/>
      <c r="K311" s="21"/>
      <c r="L311" s="21"/>
      <c r="M311" s="21"/>
      <c r="N311" s="21"/>
      <c r="O311" s="22" t="str">
        <f t="shared" si="8"/>
        <v>/</v>
      </c>
      <c r="P311" s="21" t="e">
        <f>+VLOOKUP(O311,indices!C:G,3,0)</f>
        <v>#N/A</v>
      </c>
      <c r="Q311" s="26"/>
      <c r="R311" s="26"/>
      <c r="S311" s="26">
        <f t="shared" si="9"/>
        <v>0</v>
      </c>
      <c r="T311" s="21"/>
    </row>
    <row r="312" spans="1:20">
      <c r="A312" s="21"/>
      <c r="B312" s="21" t="e">
        <f>+VLOOKUP(A312,'liste écoles'!A:D,2,0)</f>
        <v>#N/A</v>
      </c>
      <c r="C312" s="21" t="e">
        <f>+VLOOKUP(A312,'liste écoles'!A:D,3,0)</f>
        <v>#N/A</v>
      </c>
      <c r="D312" s="21" t="e">
        <f>+VLOOKUP(A312,'liste écoles'!A:D,4,0)</f>
        <v>#N/A</v>
      </c>
      <c r="E312" s="21">
        <v>308</v>
      </c>
      <c r="F312" s="21"/>
      <c r="G312" s="21"/>
      <c r="H312" s="21"/>
      <c r="I312" s="21"/>
      <c r="J312" s="21"/>
      <c r="K312" s="21"/>
      <c r="L312" s="21"/>
      <c r="M312" s="21"/>
      <c r="N312" s="21"/>
      <c r="O312" s="22" t="str">
        <f t="shared" si="8"/>
        <v>/</v>
      </c>
      <c r="P312" s="21" t="e">
        <f>+VLOOKUP(O312,indices!C:G,3,0)</f>
        <v>#N/A</v>
      </c>
      <c r="Q312" s="26"/>
      <c r="R312" s="26"/>
      <c r="S312" s="26">
        <f t="shared" si="9"/>
        <v>0</v>
      </c>
      <c r="T312" s="21"/>
    </row>
    <row r="313" spans="1:20">
      <c r="A313" s="21"/>
      <c r="B313" s="21" t="e">
        <f>+VLOOKUP(A313,'liste écoles'!A:D,2,0)</f>
        <v>#N/A</v>
      </c>
      <c r="C313" s="21" t="e">
        <f>+VLOOKUP(A313,'liste écoles'!A:D,3,0)</f>
        <v>#N/A</v>
      </c>
      <c r="D313" s="21" t="e">
        <f>+VLOOKUP(A313,'liste écoles'!A:D,4,0)</f>
        <v>#N/A</v>
      </c>
      <c r="E313" s="21">
        <v>309</v>
      </c>
      <c r="F313" s="21"/>
      <c r="G313" s="21"/>
      <c r="H313" s="21"/>
      <c r="I313" s="21"/>
      <c r="J313" s="21"/>
      <c r="K313" s="21"/>
      <c r="L313" s="21"/>
      <c r="M313" s="21"/>
      <c r="N313" s="21"/>
      <c r="O313" s="22" t="str">
        <f t="shared" si="8"/>
        <v>/</v>
      </c>
      <c r="P313" s="21" t="e">
        <f>+VLOOKUP(O313,indices!C:G,3,0)</f>
        <v>#N/A</v>
      </c>
      <c r="Q313" s="26"/>
      <c r="R313" s="26"/>
      <c r="S313" s="26">
        <f t="shared" si="9"/>
        <v>0</v>
      </c>
      <c r="T313" s="21"/>
    </row>
    <row r="314" spans="1:20">
      <c r="A314" s="21"/>
      <c r="B314" s="21" t="e">
        <f>+VLOOKUP(A314,'liste écoles'!A:D,2,0)</f>
        <v>#N/A</v>
      </c>
      <c r="C314" s="21" t="e">
        <f>+VLOOKUP(A314,'liste écoles'!A:D,3,0)</f>
        <v>#N/A</v>
      </c>
      <c r="D314" s="21" t="e">
        <f>+VLOOKUP(A314,'liste écoles'!A:D,4,0)</f>
        <v>#N/A</v>
      </c>
      <c r="E314" s="21">
        <v>310</v>
      </c>
      <c r="F314" s="21"/>
      <c r="G314" s="21"/>
      <c r="H314" s="21"/>
      <c r="I314" s="21"/>
      <c r="J314" s="21"/>
      <c r="K314" s="21"/>
      <c r="L314" s="21"/>
      <c r="M314" s="21"/>
      <c r="N314" s="21"/>
      <c r="O314" s="22" t="str">
        <f t="shared" si="8"/>
        <v>/</v>
      </c>
      <c r="P314" s="21" t="e">
        <f>+VLOOKUP(O314,indices!C:G,3,0)</f>
        <v>#N/A</v>
      </c>
      <c r="Q314" s="26"/>
      <c r="R314" s="26"/>
      <c r="S314" s="26">
        <f t="shared" si="9"/>
        <v>0</v>
      </c>
      <c r="T314" s="21"/>
    </row>
    <row r="315" spans="1:20">
      <c r="A315" s="21"/>
      <c r="B315" s="21" t="e">
        <f>+VLOOKUP(A315,'liste écoles'!A:D,2,0)</f>
        <v>#N/A</v>
      </c>
      <c r="C315" s="21" t="e">
        <f>+VLOOKUP(A315,'liste écoles'!A:D,3,0)</f>
        <v>#N/A</v>
      </c>
      <c r="D315" s="21" t="e">
        <f>+VLOOKUP(A315,'liste écoles'!A:D,4,0)</f>
        <v>#N/A</v>
      </c>
      <c r="E315" s="21">
        <v>311</v>
      </c>
      <c r="F315" s="21"/>
      <c r="G315" s="21"/>
      <c r="H315" s="21"/>
      <c r="I315" s="21"/>
      <c r="J315" s="21"/>
      <c r="K315" s="21"/>
      <c r="L315" s="21"/>
      <c r="M315" s="21"/>
      <c r="N315" s="21"/>
      <c r="O315" s="22" t="str">
        <f t="shared" si="8"/>
        <v>/</v>
      </c>
      <c r="P315" s="21" t="e">
        <f>+VLOOKUP(O315,indices!C:G,3,0)</f>
        <v>#N/A</v>
      </c>
      <c r="Q315" s="26"/>
      <c r="R315" s="26"/>
      <c r="S315" s="26">
        <f t="shared" si="9"/>
        <v>0</v>
      </c>
      <c r="T315" s="21"/>
    </row>
    <row r="316" spans="1:20">
      <c r="A316" s="21"/>
      <c r="B316" s="21" t="e">
        <f>+VLOOKUP(A316,'liste écoles'!A:D,2,0)</f>
        <v>#N/A</v>
      </c>
      <c r="C316" s="21" t="e">
        <f>+VLOOKUP(A316,'liste écoles'!A:D,3,0)</f>
        <v>#N/A</v>
      </c>
      <c r="D316" s="21" t="e">
        <f>+VLOOKUP(A316,'liste écoles'!A:D,4,0)</f>
        <v>#N/A</v>
      </c>
      <c r="E316" s="21">
        <v>312</v>
      </c>
      <c r="F316" s="21"/>
      <c r="G316" s="21"/>
      <c r="H316" s="21"/>
      <c r="I316" s="21"/>
      <c r="J316" s="21"/>
      <c r="K316" s="21"/>
      <c r="L316" s="21"/>
      <c r="M316" s="21"/>
      <c r="N316" s="21"/>
      <c r="O316" s="22" t="str">
        <f t="shared" si="8"/>
        <v>/</v>
      </c>
      <c r="P316" s="21" t="e">
        <f>+VLOOKUP(O316,indices!C:G,3,0)</f>
        <v>#N/A</v>
      </c>
      <c r="Q316" s="26"/>
      <c r="R316" s="26"/>
      <c r="S316" s="26">
        <f t="shared" si="9"/>
        <v>0</v>
      </c>
      <c r="T316" s="21"/>
    </row>
    <row r="317" spans="1:20">
      <c r="A317" s="21"/>
      <c r="B317" s="21" t="e">
        <f>+VLOOKUP(A317,'liste écoles'!A:D,2,0)</f>
        <v>#N/A</v>
      </c>
      <c r="C317" s="21" t="e">
        <f>+VLOOKUP(A317,'liste écoles'!A:D,3,0)</f>
        <v>#N/A</v>
      </c>
      <c r="D317" s="21" t="e">
        <f>+VLOOKUP(A317,'liste écoles'!A:D,4,0)</f>
        <v>#N/A</v>
      </c>
      <c r="E317" s="21">
        <v>313</v>
      </c>
      <c r="F317" s="21"/>
      <c r="G317" s="21"/>
      <c r="H317" s="21"/>
      <c r="I317" s="21"/>
      <c r="J317" s="21"/>
      <c r="K317" s="21"/>
      <c r="L317" s="21"/>
      <c r="M317" s="21"/>
      <c r="N317" s="21"/>
      <c r="O317" s="22" t="str">
        <f t="shared" si="8"/>
        <v>/</v>
      </c>
      <c r="P317" s="21" t="e">
        <f>+VLOOKUP(O317,indices!C:G,3,0)</f>
        <v>#N/A</v>
      </c>
      <c r="Q317" s="26"/>
      <c r="R317" s="26"/>
      <c r="S317" s="26">
        <f t="shared" si="9"/>
        <v>0</v>
      </c>
      <c r="T317" s="21"/>
    </row>
    <row r="318" spans="1:20">
      <c r="A318" s="21"/>
      <c r="B318" s="21" t="e">
        <f>+VLOOKUP(A318,'liste écoles'!A:D,2,0)</f>
        <v>#N/A</v>
      </c>
      <c r="C318" s="21" t="e">
        <f>+VLOOKUP(A318,'liste écoles'!A:D,3,0)</f>
        <v>#N/A</v>
      </c>
      <c r="D318" s="21" t="e">
        <f>+VLOOKUP(A318,'liste écoles'!A:D,4,0)</f>
        <v>#N/A</v>
      </c>
      <c r="E318" s="21">
        <v>314</v>
      </c>
      <c r="F318" s="21"/>
      <c r="G318" s="21"/>
      <c r="H318" s="21"/>
      <c r="I318" s="21"/>
      <c r="J318" s="21"/>
      <c r="K318" s="21"/>
      <c r="L318" s="21"/>
      <c r="M318" s="21"/>
      <c r="N318" s="21"/>
      <c r="O318" s="22" t="str">
        <f t="shared" si="8"/>
        <v>/</v>
      </c>
      <c r="P318" s="21" t="e">
        <f>+VLOOKUP(O318,indices!C:G,3,0)</f>
        <v>#N/A</v>
      </c>
      <c r="Q318" s="26"/>
      <c r="R318" s="26"/>
      <c r="S318" s="26">
        <f t="shared" si="9"/>
        <v>0</v>
      </c>
      <c r="T318" s="21"/>
    </row>
    <row r="319" spans="1:20">
      <c r="A319" s="21"/>
      <c r="B319" s="21" t="e">
        <f>+VLOOKUP(A319,'liste écoles'!A:D,2,0)</f>
        <v>#N/A</v>
      </c>
      <c r="C319" s="21" t="e">
        <f>+VLOOKUP(A319,'liste écoles'!A:D,3,0)</f>
        <v>#N/A</v>
      </c>
      <c r="D319" s="21" t="e">
        <f>+VLOOKUP(A319,'liste écoles'!A:D,4,0)</f>
        <v>#N/A</v>
      </c>
      <c r="E319" s="21">
        <v>315</v>
      </c>
      <c r="F319" s="21"/>
      <c r="G319" s="21"/>
      <c r="H319" s="21"/>
      <c r="I319" s="21"/>
      <c r="J319" s="21"/>
      <c r="K319" s="21"/>
      <c r="L319" s="21"/>
      <c r="M319" s="21"/>
      <c r="N319" s="21"/>
      <c r="O319" s="22" t="str">
        <f t="shared" si="8"/>
        <v>/</v>
      </c>
      <c r="P319" s="21" t="e">
        <f>+VLOOKUP(O319,indices!C:G,3,0)</f>
        <v>#N/A</v>
      </c>
      <c r="Q319" s="26"/>
      <c r="R319" s="26"/>
      <c r="S319" s="26">
        <f t="shared" si="9"/>
        <v>0</v>
      </c>
      <c r="T319" s="21"/>
    </row>
    <row r="320" spans="1:20">
      <c r="A320" s="21"/>
      <c r="B320" s="21" t="e">
        <f>+VLOOKUP(A320,'liste écoles'!A:D,2,0)</f>
        <v>#N/A</v>
      </c>
      <c r="C320" s="21" t="e">
        <f>+VLOOKUP(A320,'liste écoles'!A:D,3,0)</f>
        <v>#N/A</v>
      </c>
      <c r="D320" s="21" t="e">
        <f>+VLOOKUP(A320,'liste écoles'!A:D,4,0)</f>
        <v>#N/A</v>
      </c>
      <c r="E320" s="21">
        <v>316</v>
      </c>
      <c r="F320" s="21"/>
      <c r="G320" s="21"/>
      <c r="H320" s="21"/>
      <c r="I320" s="21"/>
      <c r="J320" s="21"/>
      <c r="K320" s="21"/>
      <c r="L320" s="21"/>
      <c r="M320" s="21"/>
      <c r="N320" s="21"/>
      <c r="O320" s="22" t="str">
        <f t="shared" si="8"/>
        <v>/</v>
      </c>
      <c r="P320" s="21" t="e">
        <f>+VLOOKUP(O320,indices!C:G,3,0)</f>
        <v>#N/A</v>
      </c>
      <c r="Q320" s="26"/>
      <c r="R320" s="26"/>
      <c r="S320" s="26">
        <f t="shared" si="9"/>
        <v>0</v>
      </c>
      <c r="T320" s="21"/>
    </row>
    <row r="321" spans="1:20">
      <c r="A321" s="21"/>
      <c r="B321" s="21" t="e">
        <f>+VLOOKUP(A321,'liste écoles'!A:D,2,0)</f>
        <v>#N/A</v>
      </c>
      <c r="C321" s="21" t="e">
        <f>+VLOOKUP(A321,'liste écoles'!A:D,3,0)</f>
        <v>#N/A</v>
      </c>
      <c r="D321" s="21" t="e">
        <f>+VLOOKUP(A321,'liste écoles'!A:D,4,0)</f>
        <v>#N/A</v>
      </c>
      <c r="E321" s="21">
        <v>317</v>
      </c>
      <c r="F321" s="21"/>
      <c r="G321" s="21"/>
      <c r="H321" s="21"/>
      <c r="I321" s="21"/>
      <c r="J321" s="21"/>
      <c r="K321" s="21"/>
      <c r="L321" s="21"/>
      <c r="M321" s="21"/>
      <c r="N321" s="21"/>
      <c r="O321" s="22" t="str">
        <f t="shared" si="8"/>
        <v>/</v>
      </c>
      <c r="P321" s="21" t="e">
        <f>+VLOOKUP(O321,indices!C:G,3,0)</f>
        <v>#N/A</v>
      </c>
      <c r="Q321" s="26"/>
      <c r="R321" s="26"/>
      <c r="S321" s="26">
        <f t="shared" si="9"/>
        <v>0</v>
      </c>
      <c r="T321" s="21"/>
    </row>
    <row r="322" spans="1:20">
      <c r="A322" s="21"/>
      <c r="B322" s="21" t="e">
        <f>+VLOOKUP(A322,'liste écoles'!A:D,2,0)</f>
        <v>#N/A</v>
      </c>
      <c r="C322" s="21" t="e">
        <f>+VLOOKUP(A322,'liste écoles'!A:D,3,0)</f>
        <v>#N/A</v>
      </c>
      <c r="D322" s="21" t="e">
        <f>+VLOOKUP(A322,'liste écoles'!A:D,4,0)</f>
        <v>#N/A</v>
      </c>
      <c r="E322" s="21">
        <v>318</v>
      </c>
      <c r="F322" s="21"/>
      <c r="G322" s="21"/>
      <c r="H322" s="21"/>
      <c r="I322" s="21"/>
      <c r="J322" s="21"/>
      <c r="K322" s="21"/>
      <c r="L322" s="21"/>
      <c r="M322" s="21"/>
      <c r="N322" s="21"/>
      <c r="O322" s="22" t="str">
        <f t="shared" si="8"/>
        <v>/</v>
      </c>
      <c r="P322" s="21" t="e">
        <f>+VLOOKUP(O322,indices!C:G,3,0)</f>
        <v>#N/A</v>
      </c>
      <c r="Q322" s="26"/>
      <c r="R322" s="26"/>
      <c r="S322" s="26">
        <f t="shared" si="9"/>
        <v>0</v>
      </c>
      <c r="T322" s="21"/>
    </row>
    <row r="323" spans="1:20">
      <c r="A323" s="21"/>
      <c r="B323" s="21" t="e">
        <f>+VLOOKUP(A323,'liste écoles'!A:D,2,0)</f>
        <v>#N/A</v>
      </c>
      <c r="C323" s="21" t="e">
        <f>+VLOOKUP(A323,'liste écoles'!A:D,3,0)</f>
        <v>#N/A</v>
      </c>
      <c r="D323" s="21" t="e">
        <f>+VLOOKUP(A323,'liste écoles'!A:D,4,0)</f>
        <v>#N/A</v>
      </c>
      <c r="E323" s="21">
        <v>319</v>
      </c>
      <c r="F323" s="21"/>
      <c r="G323" s="21"/>
      <c r="H323" s="21"/>
      <c r="I323" s="21"/>
      <c r="J323" s="21"/>
      <c r="K323" s="21"/>
      <c r="L323" s="21"/>
      <c r="M323" s="21"/>
      <c r="N323" s="21"/>
      <c r="O323" s="22" t="str">
        <f t="shared" si="8"/>
        <v>/</v>
      </c>
      <c r="P323" s="21" t="e">
        <f>+VLOOKUP(O323,indices!C:G,3,0)</f>
        <v>#N/A</v>
      </c>
      <c r="Q323" s="26"/>
      <c r="R323" s="26"/>
      <c r="S323" s="26">
        <f t="shared" si="9"/>
        <v>0</v>
      </c>
      <c r="T323" s="21"/>
    </row>
    <row r="324" spans="1:20">
      <c r="A324" s="21"/>
      <c r="B324" s="21" t="e">
        <f>+VLOOKUP(A324,'liste écoles'!A:D,2,0)</f>
        <v>#N/A</v>
      </c>
      <c r="C324" s="21" t="e">
        <f>+VLOOKUP(A324,'liste écoles'!A:D,3,0)</f>
        <v>#N/A</v>
      </c>
      <c r="D324" s="21" t="e">
        <f>+VLOOKUP(A324,'liste écoles'!A:D,4,0)</f>
        <v>#N/A</v>
      </c>
      <c r="E324" s="21">
        <v>320</v>
      </c>
      <c r="F324" s="21"/>
      <c r="G324" s="21"/>
      <c r="H324" s="21"/>
      <c r="I324" s="21"/>
      <c r="J324" s="21"/>
      <c r="K324" s="21"/>
      <c r="L324" s="21"/>
      <c r="M324" s="21"/>
      <c r="N324" s="21"/>
      <c r="O324" s="22" t="str">
        <f t="shared" si="8"/>
        <v>/</v>
      </c>
      <c r="P324" s="21" t="e">
        <f>+VLOOKUP(O324,indices!C:G,3,0)</f>
        <v>#N/A</v>
      </c>
      <c r="Q324" s="26"/>
      <c r="R324" s="26"/>
      <c r="S324" s="26">
        <f t="shared" si="9"/>
        <v>0</v>
      </c>
      <c r="T324" s="21"/>
    </row>
    <row r="325" spans="1:20">
      <c r="A325" s="21"/>
      <c r="B325" s="21" t="e">
        <f>+VLOOKUP(A325,'liste écoles'!A:D,2,0)</f>
        <v>#N/A</v>
      </c>
      <c r="C325" s="21" t="e">
        <f>+VLOOKUP(A325,'liste écoles'!A:D,3,0)</f>
        <v>#N/A</v>
      </c>
      <c r="D325" s="21" t="e">
        <f>+VLOOKUP(A325,'liste écoles'!A:D,4,0)</f>
        <v>#N/A</v>
      </c>
      <c r="E325" s="21">
        <v>321</v>
      </c>
      <c r="F325" s="21"/>
      <c r="G325" s="21"/>
      <c r="H325" s="21"/>
      <c r="I325" s="21"/>
      <c r="J325" s="21"/>
      <c r="K325" s="21"/>
      <c r="L325" s="21"/>
      <c r="M325" s="21"/>
      <c r="N325" s="21"/>
      <c r="O325" s="22" t="str">
        <f t="shared" ref="O325:O388" si="10">+CONCATENATE(K325,"/",M325)</f>
        <v>/</v>
      </c>
      <c r="P325" s="21" t="e">
        <f>+VLOOKUP(O325,indices!C:G,3,0)</f>
        <v>#N/A</v>
      </c>
      <c r="Q325" s="26"/>
      <c r="R325" s="26"/>
      <c r="S325" s="26">
        <f t="shared" ref="S325:S388" si="11">+SUM(Q325:R325)</f>
        <v>0</v>
      </c>
      <c r="T325" s="21"/>
    </row>
    <row r="326" spans="1:20">
      <c r="A326" s="21"/>
      <c r="B326" s="21" t="e">
        <f>+VLOOKUP(A326,'liste écoles'!A:D,2,0)</f>
        <v>#N/A</v>
      </c>
      <c r="C326" s="21" t="e">
        <f>+VLOOKUP(A326,'liste écoles'!A:D,3,0)</f>
        <v>#N/A</v>
      </c>
      <c r="D326" s="21" t="e">
        <f>+VLOOKUP(A326,'liste écoles'!A:D,4,0)</f>
        <v>#N/A</v>
      </c>
      <c r="E326" s="21">
        <v>322</v>
      </c>
      <c r="F326" s="21"/>
      <c r="G326" s="21"/>
      <c r="H326" s="21"/>
      <c r="I326" s="21"/>
      <c r="J326" s="21"/>
      <c r="K326" s="21"/>
      <c r="L326" s="21"/>
      <c r="M326" s="21"/>
      <c r="N326" s="21"/>
      <c r="O326" s="22" t="str">
        <f t="shared" si="10"/>
        <v>/</v>
      </c>
      <c r="P326" s="21" t="e">
        <f>+VLOOKUP(O326,indices!C:G,3,0)</f>
        <v>#N/A</v>
      </c>
      <c r="Q326" s="26"/>
      <c r="R326" s="26"/>
      <c r="S326" s="26">
        <f t="shared" si="11"/>
        <v>0</v>
      </c>
      <c r="T326" s="21"/>
    </row>
    <row r="327" spans="1:20">
      <c r="A327" s="21"/>
      <c r="B327" s="21" t="e">
        <f>+VLOOKUP(A327,'liste écoles'!A:D,2,0)</f>
        <v>#N/A</v>
      </c>
      <c r="C327" s="21" t="e">
        <f>+VLOOKUP(A327,'liste écoles'!A:D,3,0)</f>
        <v>#N/A</v>
      </c>
      <c r="D327" s="21" t="e">
        <f>+VLOOKUP(A327,'liste écoles'!A:D,4,0)</f>
        <v>#N/A</v>
      </c>
      <c r="E327" s="21">
        <v>323</v>
      </c>
      <c r="F327" s="21"/>
      <c r="G327" s="21"/>
      <c r="H327" s="21"/>
      <c r="I327" s="21"/>
      <c r="J327" s="21"/>
      <c r="K327" s="21"/>
      <c r="L327" s="21"/>
      <c r="M327" s="21"/>
      <c r="N327" s="21"/>
      <c r="O327" s="22" t="str">
        <f t="shared" si="10"/>
        <v>/</v>
      </c>
      <c r="P327" s="21" t="e">
        <f>+VLOOKUP(O327,indices!C:G,3,0)</f>
        <v>#N/A</v>
      </c>
      <c r="Q327" s="26"/>
      <c r="R327" s="26"/>
      <c r="S327" s="26">
        <f t="shared" si="11"/>
        <v>0</v>
      </c>
      <c r="T327" s="21"/>
    </row>
    <row r="328" spans="1:20">
      <c r="A328" s="21"/>
      <c r="B328" s="21" t="e">
        <f>+VLOOKUP(A328,'liste écoles'!A:D,2,0)</f>
        <v>#N/A</v>
      </c>
      <c r="C328" s="21" t="e">
        <f>+VLOOKUP(A328,'liste écoles'!A:D,3,0)</f>
        <v>#N/A</v>
      </c>
      <c r="D328" s="21" t="e">
        <f>+VLOOKUP(A328,'liste écoles'!A:D,4,0)</f>
        <v>#N/A</v>
      </c>
      <c r="E328" s="21">
        <v>324</v>
      </c>
      <c r="F328" s="21"/>
      <c r="G328" s="21"/>
      <c r="H328" s="21"/>
      <c r="I328" s="21"/>
      <c r="J328" s="21"/>
      <c r="K328" s="21"/>
      <c r="L328" s="21"/>
      <c r="M328" s="21"/>
      <c r="N328" s="21"/>
      <c r="O328" s="22" t="str">
        <f t="shared" si="10"/>
        <v>/</v>
      </c>
      <c r="P328" s="21" t="e">
        <f>+VLOOKUP(O328,indices!C:G,3,0)</f>
        <v>#N/A</v>
      </c>
      <c r="Q328" s="26"/>
      <c r="R328" s="26"/>
      <c r="S328" s="26">
        <f t="shared" si="11"/>
        <v>0</v>
      </c>
      <c r="T328" s="21"/>
    </row>
    <row r="329" spans="1:20">
      <c r="A329" s="21"/>
      <c r="B329" s="21" t="e">
        <f>+VLOOKUP(A329,'liste écoles'!A:D,2,0)</f>
        <v>#N/A</v>
      </c>
      <c r="C329" s="21" t="e">
        <f>+VLOOKUP(A329,'liste écoles'!A:D,3,0)</f>
        <v>#N/A</v>
      </c>
      <c r="D329" s="21" t="e">
        <f>+VLOOKUP(A329,'liste écoles'!A:D,4,0)</f>
        <v>#N/A</v>
      </c>
      <c r="E329" s="21">
        <v>325</v>
      </c>
      <c r="F329" s="21"/>
      <c r="G329" s="21"/>
      <c r="H329" s="21"/>
      <c r="I329" s="21"/>
      <c r="J329" s="21"/>
      <c r="K329" s="21"/>
      <c r="L329" s="21"/>
      <c r="M329" s="21"/>
      <c r="N329" s="21"/>
      <c r="O329" s="22" t="str">
        <f t="shared" si="10"/>
        <v>/</v>
      </c>
      <c r="P329" s="21" t="e">
        <f>+VLOOKUP(O329,indices!C:G,3,0)</f>
        <v>#N/A</v>
      </c>
      <c r="Q329" s="26"/>
      <c r="R329" s="26"/>
      <c r="S329" s="26">
        <f t="shared" si="11"/>
        <v>0</v>
      </c>
      <c r="T329" s="21"/>
    </row>
    <row r="330" spans="1:20">
      <c r="A330" s="21"/>
      <c r="B330" s="21" t="e">
        <f>+VLOOKUP(A330,'liste écoles'!A:D,2,0)</f>
        <v>#N/A</v>
      </c>
      <c r="C330" s="21" t="e">
        <f>+VLOOKUP(A330,'liste écoles'!A:D,3,0)</f>
        <v>#N/A</v>
      </c>
      <c r="D330" s="21" t="e">
        <f>+VLOOKUP(A330,'liste écoles'!A:D,4,0)</f>
        <v>#N/A</v>
      </c>
      <c r="E330" s="21">
        <v>326</v>
      </c>
      <c r="F330" s="21"/>
      <c r="G330" s="21"/>
      <c r="H330" s="21"/>
      <c r="I330" s="21"/>
      <c r="J330" s="21"/>
      <c r="K330" s="21"/>
      <c r="L330" s="21"/>
      <c r="M330" s="21"/>
      <c r="N330" s="21"/>
      <c r="O330" s="22" t="str">
        <f t="shared" si="10"/>
        <v>/</v>
      </c>
      <c r="P330" s="21" t="e">
        <f>+VLOOKUP(O330,indices!C:G,3,0)</f>
        <v>#N/A</v>
      </c>
      <c r="Q330" s="26"/>
      <c r="R330" s="26"/>
      <c r="S330" s="26">
        <f t="shared" si="11"/>
        <v>0</v>
      </c>
      <c r="T330" s="21"/>
    </row>
    <row r="331" spans="1:20">
      <c r="A331" s="21"/>
      <c r="B331" s="21" t="e">
        <f>+VLOOKUP(A331,'liste écoles'!A:D,2,0)</f>
        <v>#N/A</v>
      </c>
      <c r="C331" s="21" t="e">
        <f>+VLOOKUP(A331,'liste écoles'!A:D,3,0)</f>
        <v>#N/A</v>
      </c>
      <c r="D331" s="21" t="e">
        <f>+VLOOKUP(A331,'liste écoles'!A:D,4,0)</f>
        <v>#N/A</v>
      </c>
      <c r="E331" s="21">
        <v>327</v>
      </c>
      <c r="F331" s="21"/>
      <c r="G331" s="21"/>
      <c r="H331" s="21"/>
      <c r="I331" s="21"/>
      <c r="J331" s="21"/>
      <c r="K331" s="21"/>
      <c r="L331" s="21"/>
      <c r="M331" s="21"/>
      <c r="N331" s="21"/>
      <c r="O331" s="22" t="str">
        <f t="shared" si="10"/>
        <v>/</v>
      </c>
      <c r="P331" s="21" t="e">
        <f>+VLOOKUP(O331,indices!C:G,3,0)</f>
        <v>#N/A</v>
      </c>
      <c r="Q331" s="26"/>
      <c r="R331" s="26"/>
      <c r="S331" s="26">
        <f t="shared" si="11"/>
        <v>0</v>
      </c>
      <c r="T331" s="21"/>
    </row>
    <row r="332" spans="1:20">
      <c r="A332" s="21"/>
      <c r="B332" s="21" t="e">
        <f>+VLOOKUP(A332,'liste écoles'!A:D,2,0)</f>
        <v>#N/A</v>
      </c>
      <c r="C332" s="21" t="e">
        <f>+VLOOKUP(A332,'liste écoles'!A:D,3,0)</f>
        <v>#N/A</v>
      </c>
      <c r="D332" s="21" t="e">
        <f>+VLOOKUP(A332,'liste écoles'!A:D,4,0)</f>
        <v>#N/A</v>
      </c>
      <c r="E332" s="21">
        <v>328</v>
      </c>
      <c r="F332" s="21"/>
      <c r="G332" s="21"/>
      <c r="H332" s="21"/>
      <c r="I332" s="21"/>
      <c r="J332" s="21"/>
      <c r="K332" s="21"/>
      <c r="L332" s="21"/>
      <c r="M332" s="21"/>
      <c r="N332" s="21"/>
      <c r="O332" s="22" t="str">
        <f t="shared" si="10"/>
        <v>/</v>
      </c>
      <c r="P332" s="21" t="e">
        <f>+VLOOKUP(O332,indices!C:G,3,0)</f>
        <v>#N/A</v>
      </c>
      <c r="Q332" s="26"/>
      <c r="R332" s="26"/>
      <c r="S332" s="26">
        <f t="shared" si="11"/>
        <v>0</v>
      </c>
      <c r="T332" s="21"/>
    </row>
    <row r="333" spans="1:20">
      <c r="A333" s="21"/>
      <c r="B333" s="21" t="e">
        <f>+VLOOKUP(A333,'liste écoles'!A:D,2,0)</f>
        <v>#N/A</v>
      </c>
      <c r="C333" s="21" t="e">
        <f>+VLOOKUP(A333,'liste écoles'!A:D,3,0)</f>
        <v>#N/A</v>
      </c>
      <c r="D333" s="21" t="e">
        <f>+VLOOKUP(A333,'liste écoles'!A:D,4,0)</f>
        <v>#N/A</v>
      </c>
      <c r="E333" s="21">
        <v>329</v>
      </c>
      <c r="F333" s="21"/>
      <c r="G333" s="21"/>
      <c r="H333" s="21"/>
      <c r="I333" s="21"/>
      <c r="J333" s="21"/>
      <c r="K333" s="21"/>
      <c r="L333" s="21"/>
      <c r="M333" s="21"/>
      <c r="N333" s="21"/>
      <c r="O333" s="22" t="str">
        <f t="shared" si="10"/>
        <v>/</v>
      </c>
      <c r="P333" s="21" t="e">
        <f>+VLOOKUP(O333,indices!C:G,3,0)</f>
        <v>#N/A</v>
      </c>
      <c r="Q333" s="26"/>
      <c r="R333" s="26"/>
      <c r="S333" s="26">
        <f t="shared" si="11"/>
        <v>0</v>
      </c>
      <c r="T333" s="21"/>
    </row>
    <row r="334" spans="1:20">
      <c r="A334" s="21"/>
      <c r="B334" s="21" t="e">
        <f>+VLOOKUP(A334,'liste écoles'!A:D,2,0)</f>
        <v>#N/A</v>
      </c>
      <c r="C334" s="21" t="e">
        <f>+VLOOKUP(A334,'liste écoles'!A:D,3,0)</f>
        <v>#N/A</v>
      </c>
      <c r="D334" s="21" t="e">
        <f>+VLOOKUP(A334,'liste écoles'!A:D,4,0)</f>
        <v>#N/A</v>
      </c>
      <c r="E334" s="21">
        <v>330</v>
      </c>
      <c r="F334" s="21"/>
      <c r="G334" s="21"/>
      <c r="H334" s="21"/>
      <c r="I334" s="21"/>
      <c r="J334" s="21"/>
      <c r="K334" s="21"/>
      <c r="L334" s="21"/>
      <c r="M334" s="21"/>
      <c r="N334" s="21"/>
      <c r="O334" s="22" t="str">
        <f t="shared" si="10"/>
        <v>/</v>
      </c>
      <c r="P334" s="21" t="e">
        <f>+VLOOKUP(O334,indices!C:G,3,0)</f>
        <v>#N/A</v>
      </c>
      <c r="Q334" s="26"/>
      <c r="R334" s="26"/>
      <c r="S334" s="26">
        <f t="shared" si="11"/>
        <v>0</v>
      </c>
      <c r="T334" s="21"/>
    </row>
    <row r="335" spans="1:20">
      <c r="A335" s="21"/>
      <c r="B335" s="21" t="e">
        <f>+VLOOKUP(A335,'liste écoles'!A:D,2,0)</f>
        <v>#N/A</v>
      </c>
      <c r="C335" s="21" t="e">
        <f>+VLOOKUP(A335,'liste écoles'!A:D,3,0)</f>
        <v>#N/A</v>
      </c>
      <c r="D335" s="21" t="e">
        <f>+VLOOKUP(A335,'liste écoles'!A:D,4,0)</f>
        <v>#N/A</v>
      </c>
      <c r="E335" s="21">
        <v>331</v>
      </c>
      <c r="F335" s="21"/>
      <c r="G335" s="21"/>
      <c r="H335" s="21"/>
      <c r="I335" s="21"/>
      <c r="J335" s="21"/>
      <c r="K335" s="21"/>
      <c r="L335" s="21"/>
      <c r="M335" s="21"/>
      <c r="N335" s="21"/>
      <c r="O335" s="22" t="str">
        <f t="shared" si="10"/>
        <v>/</v>
      </c>
      <c r="P335" s="21" t="e">
        <f>+VLOOKUP(O335,indices!C:G,3,0)</f>
        <v>#N/A</v>
      </c>
      <c r="Q335" s="26"/>
      <c r="R335" s="26"/>
      <c r="S335" s="26">
        <f t="shared" si="11"/>
        <v>0</v>
      </c>
      <c r="T335" s="21"/>
    </row>
    <row r="336" spans="1:20">
      <c r="A336" s="21"/>
      <c r="B336" s="21" t="e">
        <f>+VLOOKUP(A336,'liste écoles'!A:D,2,0)</f>
        <v>#N/A</v>
      </c>
      <c r="C336" s="21" t="e">
        <f>+VLOOKUP(A336,'liste écoles'!A:D,3,0)</f>
        <v>#N/A</v>
      </c>
      <c r="D336" s="21" t="e">
        <f>+VLOOKUP(A336,'liste écoles'!A:D,4,0)</f>
        <v>#N/A</v>
      </c>
      <c r="E336" s="21">
        <v>332</v>
      </c>
      <c r="F336" s="21"/>
      <c r="G336" s="21"/>
      <c r="H336" s="21"/>
      <c r="I336" s="21"/>
      <c r="J336" s="21"/>
      <c r="K336" s="21"/>
      <c r="L336" s="21"/>
      <c r="M336" s="21"/>
      <c r="N336" s="21"/>
      <c r="O336" s="22" t="str">
        <f t="shared" si="10"/>
        <v>/</v>
      </c>
      <c r="P336" s="21" t="e">
        <f>+VLOOKUP(O336,indices!C:G,3,0)</f>
        <v>#N/A</v>
      </c>
      <c r="Q336" s="26"/>
      <c r="R336" s="26"/>
      <c r="S336" s="26">
        <f t="shared" si="11"/>
        <v>0</v>
      </c>
      <c r="T336" s="21"/>
    </row>
    <row r="337" spans="1:20">
      <c r="A337" s="21"/>
      <c r="B337" s="21" t="e">
        <f>+VLOOKUP(A337,'liste écoles'!A:D,2,0)</f>
        <v>#N/A</v>
      </c>
      <c r="C337" s="21" t="e">
        <f>+VLOOKUP(A337,'liste écoles'!A:D,3,0)</f>
        <v>#N/A</v>
      </c>
      <c r="D337" s="21" t="e">
        <f>+VLOOKUP(A337,'liste écoles'!A:D,4,0)</f>
        <v>#N/A</v>
      </c>
      <c r="E337" s="21">
        <v>333</v>
      </c>
      <c r="F337" s="21"/>
      <c r="G337" s="21"/>
      <c r="H337" s="21"/>
      <c r="I337" s="21"/>
      <c r="J337" s="21"/>
      <c r="K337" s="21"/>
      <c r="L337" s="21"/>
      <c r="M337" s="21"/>
      <c r="N337" s="21"/>
      <c r="O337" s="22" t="str">
        <f t="shared" si="10"/>
        <v>/</v>
      </c>
      <c r="P337" s="21" t="e">
        <f>+VLOOKUP(O337,indices!C:G,3,0)</f>
        <v>#N/A</v>
      </c>
      <c r="Q337" s="26"/>
      <c r="R337" s="26"/>
      <c r="S337" s="26">
        <f t="shared" si="11"/>
        <v>0</v>
      </c>
      <c r="T337" s="21"/>
    </row>
    <row r="338" spans="1:20">
      <c r="A338" s="21"/>
      <c r="B338" s="21" t="e">
        <f>+VLOOKUP(A338,'liste écoles'!A:D,2,0)</f>
        <v>#N/A</v>
      </c>
      <c r="C338" s="21" t="e">
        <f>+VLOOKUP(A338,'liste écoles'!A:D,3,0)</f>
        <v>#N/A</v>
      </c>
      <c r="D338" s="21" t="e">
        <f>+VLOOKUP(A338,'liste écoles'!A:D,4,0)</f>
        <v>#N/A</v>
      </c>
      <c r="E338" s="21">
        <v>334</v>
      </c>
      <c r="F338" s="21"/>
      <c r="G338" s="21"/>
      <c r="H338" s="21"/>
      <c r="I338" s="21"/>
      <c r="J338" s="21"/>
      <c r="K338" s="21"/>
      <c r="L338" s="21"/>
      <c r="M338" s="21"/>
      <c r="N338" s="21"/>
      <c r="O338" s="22" t="str">
        <f t="shared" si="10"/>
        <v>/</v>
      </c>
      <c r="P338" s="21" t="e">
        <f>+VLOOKUP(O338,indices!C:G,3,0)</f>
        <v>#N/A</v>
      </c>
      <c r="Q338" s="26"/>
      <c r="R338" s="26"/>
      <c r="S338" s="26">
        <f t="shared" si="11"/>
        <v>0</v>
      </c>
      <c r="T338" s="21"/>
    </row>
    <row r="339" spans="1:20">
      <c r="A339" s="21"/>
      <c r="B339" s="21" t="e">
        <f>+VLOOKUP(A339,'liste écoles'!A:D,2,0)</f>
        <v>#N/A</v>
      </c>
      <c r="C339" s="21" t="e">
        <f>+VLOOKUP(A339,'liste écoles'!A:D,3,0)</f>
        <v>#N/A</v>
      </c>
      <c r="D339" s="21" t="e">
        <f>+VLOOKUP(A339,'liste écoles'!A:D,4,0)</f>
        <v>#N/A</v>
      </c>
      <c r="E339" s="21">
        <v>335</v>
      </c>
      <c r="F339" s="21"/>
      <c r="G339" s="21"/>
      <c r="H339" s="21"/>
      <c r="I339" s="21"/>
      <c r="J339" s="21"/>
      <c r="K339" s="21"/>
      <c r="L339" s="21"/>
      <c r="M339" s="21"/>
      <c r="N339" s="21"/>
      <c r="O339" s="22" t="str">
        <f t="shared" si="10"/>
        <v>/</v>
      </c>
      <c r="P339" s="21" t="e">
        <f>+VLOOKUP(O339,indices!C:G,3,0)</f>
        <v>#N/A</v>
      </c>
      <c r="Q339" s="26"/>
      <c r="R339" s="26"/>
      <c r="S339" s="26">
        <f t="shared" si="11"/>
        <v>0</v>
      </c>
      <c r="T339" s="21"/>
    </row>
    <row r="340" spans="1:20">
      <c r="A340" s="21"/>
      <c r="B340" s="21" t="e">
        <f>+VLOOKUP(A340,'liste écoles'!A:D,2,0)</f>
        <v>#N/A</v>
      </c>
      <c r="C340" s="21" t="e">
        <f>+VLOOKUP(A340,'liste écoles'!A:D,3,0)</f>
        <v>#N/A</v>
      </c>
      <c r="D340" s="21" t="e">
        <f>+VLOOKUP(A340,'liste écoles'!A:D,4,0)</f>
        <v>#N/A</v>
      </c>
      <c r="E340" s="21">
        <v>336</v>
      </c>
      <c r="F340" s="21"/>
      <c r="G340" s="21"/>
      <c r="H340" s="21"/>
      <c r="I340" s="21"/>
      <c r="J340" s="21"/>
      <c r="K340" s="21"/>
      <c r="L340" s="21"/>
      <c r="M340" s="21"/>
      <c r="N340" s="21"/>
      <c r="O340" s="22" t="str">
        <f t="shared" si="10"/>
        <v>/</v>
      </c>
      <c r="P340" s="21" t="e">
        <f>+VLOOKUP(O340,indices!C:G,3,0)</f>
        <v>#N/A</v>
      </c>
      <c r="Q340" s="26"/>
      <c r="R340" s="26"/>
      <c r="S340" s="26">
        <f t="shared" si="11"/>
        <v>0</v>
      </c>
      <c r="T340" s="21"/>
    </row>
    <row r="341" spans="1:20">
      <c r="A341" s="21"/>
      <c r="B341" s="21" t="e">
        <f>+VLOOKUP(A341,'liste écoles'!A:D,2,0)</f>
        <v>#N/A</v>
      </c>
      <c r="C341" s="21" t="e">
        <f>+VLOOKUP(A341,'liste écoles'!A:D,3,0)</f>
        <v>#N/A</v>
      </c>
      <c r="D341" s="21" t="e">
        <f>+VLOOKUP(A341,'liste écoles'!A:D,4,0)</f>
        <v>#N/A</v>
      </c>
      <c r="E341" s="21">
        <v>337</v>
      </c>
      <c r="F341" s="21"/>
      <c r="G341" s="21"/>
      <c r="H341" s="21"/>
      <c r="I341" s="21"/>
      <c r="J341" s="21"/>
      <c r="K341" s="21"/>
      <c r="L341" s="21"/>
      <c r="M341" s="21"/>
      <c r="N341" s="21"/>
      <c r="O341" s="22" t="str">
        <f t="shared" si="10"/>
        <v>/</v>
      </c>
      <c r="P341" s="21" t="e">
        <f>+VLOOKUP(O341,indices!C:G,3,0)</f>
        <v>#N/A</v>
      </c>
      <c r="Q341" s="26"/>
      <c r="R341" s="26"/>
      <c r="S341" s="26">
        <f t="shared" si="11"/>
        <v>0</v>
      </c>
      <c r="T341" s="21"/>
    </row>
    <row r="342" spans="1:20">
      <c r="A342" s="21"/>
      <c r="B342" s="21" t="e">
        <f>+VLOOKUP(A342,'liste écoles'!A:D,2,0)</f>
        <v>#N/A</v>
      </c>
      <c r="C342" s="21" t="e">
        <f>+VLOOKUP(A342,'liste écoles'!A:D,3,0)</f>
        <v>#N/A</v>
      </c>
      <c r="D342" s="21" t="e">
        <f>+VLOOKUP(A342,'liste écoles'!A:D,4,0)</f>
        <v>#N/A</v>
      </c>
      <c r="E342" s="21">
        <v>338</v>
      </c>
      <c r="F342" s="21"/>
      <c r="G342" s="21"/>
      <c r="H342" s="21"/>
      <c r="I342" s="21"/>
      <c r="J342" s="21"/>
      <c r="K342" s="21"/>
      <c r="L342" s="21"/>
      <c r="M342" s="21"/>
      <c r="N342" s="21"/>
      <c r="O342" s="22" t="str">
        <f t="shared" si="10"/>
        <v>/</v>
      </c>
      <c r="P342" s="21" t="e">
        <f>+VLOOKUP(O342,indices!C:G,3,0)</f>
        <v>#N/A</v>
      </c>
      <c r="Q342" s="26"/>
      <c r="R342" s="26"/>
      <c r="S342" s="26">
        <f t="shared" si="11"/>
        <v>0</v>
      </c>
      <c r="T342" s="21"/>
    </row>
    <row r="343" spans="1:20">
      <c r="A343" s="21"/>
      <c r="B343" s="21" t="e">
        <f>+VLOOKUP(A343,'liste écoles'!A:D,2,0)</f>
        <v>#N/A</v>
      </c>
      <c r="C343" s="21" t="e">
        <f>+VLOOKUP(A343,'liste écoles'!A:D,3,0)</f>
        <v>#N/A</v>
      </c>
      <c r="D343" s="21" t="e">
        <f>+VLOOKUP(A343,'liste écoles'!A:D,4,0)</f>
        <v>#N/A</v>
      </c>
      <c r="E343" s="21">
        <v>339</v>
      </c>
      <c r="F343" s="21"/>
      <c r="G343" s="21"/>
      <c r="H343" s="21"/>
      <c r="I343" s="21"/>
      <c r="J343" s="21"/>
      <c r="K343" s="21"/>
      <c r="L343" s="21"/>
      <c r="M343" s="21"/>
      <c r="N343" s="21"/>
      <c r="O343" s="22" t="str">
        <f t="shared" si="10"/>
        <v>/</v>
      </c>
      <c r="P343" s="21" t="e">
        <f>+VLOOKUP(O343,indices!C:G,3,0)</f>
        <v>#N/A</v>
      </c>
      <c r="Q343" s="26"/>
      <c r="R343" s="26"/>
      <c r="S343" s="26">
        <f t="shared" si="11"/>
        <v>0</v>
      </c>
      <c r="T343" s="21"/>
    </row>
    <row r="344" spans="1:20">
      <c r="A344" s="21"/>
      <c r="B344" s="21" t="e">
        <f>+VLOOKUP(A344,'liste écoles'!A:D,2,0)</f>
        <v>#N/A</v>
      </c>
      <c r="C344" s="21" t="e">
        <f>+VLOOKUP(A344,'liste écoles'!A:D,3,0)</f>
        <v>#N/A</v>
      </c>
      <c r="D344" s="21" t="e">
        <f>+VLOOKUP(A344,'liste écoles'!A:D,4,0)</f>
        <v>#N/A</v>
      </c>
      <c r="E344" s="21">
        <v>340</v>
      </c>
      <c r="F344" s="21"/>
      <c r="G344" s="21"/>
      <c r="H344" s="21"/>
      <c r="I344" s="21"/>
      <c r="J344" s="21"/>
      <c r="K344" s="21"/>
      <c r="L344" s="21"/>
      <c r="M344" s="21"/>
      <c r="N344" s="21"/>
      <c r="O344" s="22" t="str">
        <f t="shared" si="10"/>
        <v>/</v>
      </c>
      <c r="P344" s="21" t="e">
        <f>+VLOOKUP(O344,indices!C:G,3,0)</f>
        <v>#N/A</v>
      </c>
      <c r="Q344" s="26"/>
      <c r="R344" s="26"/>
      <c r="S344" s="26">
        <f t="shared" si="11"/>
        <v>0</v>
      </c>
      <c r="T344" s="21"/>
    </row>
    <row r="345" spans="1:20">
      <c r="A345" s="21"/>
      <c r="B345" s="21" t="e">
        <f>+VLOOKUP(A345,'liste écoles'!A:D,2,0)</f>
        <v>#N/A</v>
      </c>
      <c r="C345" s="21" t="e">
        <f>+VLOOKUP(A345,'liste écoles'!A:D,3,0)</f>
        <v>#N/A</v>
      </c>
      <c r="D345" s="21" t="e">
        <f>+VLOOKUP(A345,'liste écoles'!A:D,4,0)</f>
        <v>#N/A</v>
      </c>
      <c r="E345" s="21">
        <v>341</v>
      </c>
      <c r="F345" s="21"/>
      <c r="G345" s="21"/>
      <c r="H345" s="21"/>
      <c r="I345" s="21"/>
      <c r="J345" s="21"/>
      <c r="K345" s="21"/>
      <c r="L345" s="21"/>
      <c r="M345" s="21"/>
      <c r="N345" s="21"/>
      <c r="O345" s="22" t="str">
        <f t="shared" si="10"/>
        <v>/</v>
      </c>
      <c r="P345" s="21" t="e">
        <f>+VLOOKUP(O345,indices!C:G,3,0)</f>
        <v>#N/A</v>
      </c>
      <c r="Q345" s="26"/>
      <c r="R345" s="26"/>
      <c r="S345" s="26">
        <f t="shared" si="11"/>
        <v>0</v>
      </c>
      <c r="T345" s="21"/>
    </row>
    <row r="346" spans="1:20">
      <c r="A346" s="21"/>
      <c r="B346" s="21" t="e">
        <f>+VLOOKUP(A346,'liste écoles'!A:D,2,0)</f>
        <v>#N/A</v>
      </c>
      <c r="C346" s="21" t="e">
        <f>+VLOOKUP(A346,'liste écoles'!A:D,3,0)</f>
        <v>#N/A</v>
      </c>
      <c r="D346" s="21" t="e">
        <f>+VLOOKUP(A346,'liste écoles'!A:D,4,0)</f>
        <v>#N/A</v>
      </c>
      <c r="E346" s="21">
        <v>342</v>
      </c>
      <c r="F346" s="21"/>
      <c r="G346" s="21"/>
      <c r="H346" s="21"/>
      <c r="I346" s="21"/>
      <c r="J346" s="21"/>
      <c r="K346" s="21"/>
      <c r="L346" s="21"/>
      <c r="M346" s="21"/>
      <c r="N346" s="21"/>
      <c r="O346" s="22" t="str">
        <f t="shared" si="10"/>
        <v>/</v>
      </c>
      <c r="P346" s="21" t="e">
        <f>+VLOOKUP(O346,indices!C:G,3,0)</f>
        <v>#N/A</v>
      </c>
      <c r="Q346" s="26"/>
      <c r="R346" s="26"/>
      <c r="S346" s="26">
        <f t="shared" si="11"/>
        <v>0</v>
      </c>
      <c r="T346" s="21"/>
    </row>
    <row r="347" spans="1:20">
      <c r="A347" s="21"/>
      <c r="B347" s="21" t="e">
        <f>+VLOOKUP(A347,'liste écoles'!A:D,2,0)</f>
        <v>#N/A</v>
      </c>
      <c r="C347" s="21" t="e">
        <f>+VLOOKUP(A347,'liste écoles'!A:D,3,0)</f>
        <v>#N/A</v>
      </c>
      <c r="D347" s="21" t="e">
        <f>+VLOOKUP(A347,'liste écoles'!A:D,4,0)</f>
        <v>#N/A</v>
      </c>
      <c r="E347" s="21">
        <v>343</v>
      </c>
      <c r="F347" s="21"/>
      <c r="G347" s="21"/>
      <c r="H347" s="21"/>
      <c r="I347" s="21"/>
      <c r="J347" s="21"/>
      <c r="K347" s="21"/>
      <c r="L347" s="21"/>
      <c r="M347" s="21"/>
      <c r="N347" s="21"/>
      <c r="O347" s="22" t="str">
        <f t="shared" si="10"/>
        <v>/</v>
      </c>
      <c r="P347" s="21" t="e">
        <f>+VLOOKUP(O347,indices!C:G,3,0)</f>
        <v>#N/A</v>
      </c>
      <c r="Q347" s="26"/>
      <c r="R347" s="26"/>
      <c r="S347" s="26">
        <f t="shared" si="11"/>
        <v>0</v>
      </c>
      <c r="T347" s="21"/>
    </row>
    <row r="348" spans="1:20">
      <c r="A348" s="21"/>
      <c r="B348" s="21" t="e">
        <f>+VLOOKUP(A348,'liste écoles'!A:D,2,0)</f>
        <v>#N/A</v>
      </c>
      <c r="C348" s="21" t="e">
        <f>+VLOOKUP(A348,'liste écoles'!A:D,3,0)</f>
        <v>#N/A</v>
      </c>
      <c r="D348" s="21" t="e">
        <f>+VLOOKUP(A348,'liste écoles'!A:D,4,0)</f>
        <v>#N/A</v>
      </c>
      <c r="E348" s="21">
        <v>344</v>
      </c>
      <c r="F348" s="21"/>
      <c r="G348" s="21"/>
      <c r="H348" s="21"/>
      <c r="I348" s="21"/>
      <c r="J348" s="21"/>
      <c r="K348" s="21"/>
      <c r="L348" s="21"/>
      <c r="M348" s="21"/>
      <c r="N348" s="21"/>
      <c r="O348" s="22" t="str">
        <f t="shared" si="10"/>
        <v>/</v>
      </c>
      <c r="P348" s="21" t="e">
        <f>+VLOOKUP(O348,indices!C:G,3,0)</f>
        <v>#N/A</v>
      </c>
      <c r="Q348" s="26"/>
      <c r="R348" s="26"/>
      <c r="S348" s="26">
        <f t="shared" si="11"/>
        <v>0</v>
      </c>
      <c r="T348" s="21"/>
    </row>
    <row r="349" spans="1:20">
      <c r="A349" s="21"/>
      <c r="B349" s="21" t="e">
        <f>+VLOOKUP(A349,'liste écoles'!A:D,2,0)</f>
        <v>#N/A</v>
      </c>
      <c r="C349" s="21" t="e">
        <f>+VLOOKUP(A349,'liste écoles'!A:D,3,0)</f>
        <v>#N/A</v>
      </c>
      <c r="D349" s="21" t="e">
        <f>+VLOOKUP(A349,'liste écoles'!A:D,4,0)</f>
        <v>#N/A</v>
      </c>
      <c r="E349" s="21">
        <v>345</v>
      </c>
      <c r="F349" s="21"/>
      <c r="G349" s="21"/>
      <c r="H349" s="21"/>
      <c r="I349" s="21"/>
      <c r="J349" s="21"/>
      <c r="K349" s="21"/>
      <c r="L349" s="21"/>
      <c r="M349" s="21"/>
      <c r="N349" s="21"/>
      <c r="O349" s="22" t="str">
        <f t="shared" si="10"/>
        <v>/</v>
      </c>
      <c r="P349" s="21" t="e">
        <f>+VLOOKUP(O349,indices!C:G,3,0)</f>
        <v>#N/A</v>
      </c>
      <c r="Q349" s="26"/>
      <c r="R349" s="26"/>
      <c r="S349" s="26">
        <f t="shared" si="11"/>
        <v>0</v>
      </c>
      <c r="T349" s="21"/>
    </row>
    <row r="350" spans="1:20">
      <c r="A350" s="21"/>
      <c r="B350" s="21" t="e">
        <f>+VLOOKUP(A350,'liste écoles'!A:D,2,0)</f>
        <v>#N/A</v>
      </c>
      <c r="C350" s="21" t="e">
        <f>+VLOOKUP(A350,'liste écoles'!A:D,3,0)</f>
        <v>#N/A</v>
      </c>
      <c r="D350" s="21" t="e">
        <f>+VLOOKUP(A350,'liste écoles'!A:D,4,0)</f>
        <v>#N/A</v>
      </c>
      <c r="E350" s="21">
        <v>346</v>
      </c>
      <c r="F350" s="21"/>
      <c r="G350" s="21"/>
      <c r="H350" s="21"/>
      <c r="I350" s="21"/>
      <c r="J350" s="21"/>
      <c r="K350" s="21"/>
      <c r="L350" s="21"/>
      <c r="M350" s="21"/>
      <c r="N350" s="21"/>
      <c r="O350" s="22" t="str">
        <f t="shared" si="10"/>
        <v>/</v>
      </c>
      <c r="P350" s="21" t="e">
        <f>+VLOOKUP(O350,indices!C:G,3,0)</f>
        <v>#N/A</v>
      </c>
      <c r="Q350" s="26"/>
      <c r="R350" s="26"/>
      <c r="S350" s="26">
        <f t="shared" si="11"/>
        <v>0</v>
      </c>
      <c r="T350" s="21"/>
    </row>
    <row r="351" spans="1:20">
      <c r="A351" s="21"/>
      <c r="B351" s="21" t="e">
        <f>+VLOOKUP(A351,'liste écoles'!A:D,2,0)</f>
        <v>#N/A</v>
      </c>
      <c r="C351" s="21" t="e">
        <f>+VLOOKUP(A351,'liste écoles'!A:D,3,0)</f>
        <v>#N/A</v>
      </c>
      <c r="D351" s="21" t="e">
        <f>+VLOOKUP(A351,'liste écoles'!A:D,4,0)</f>
        <v>#N/A</v>
      </c>
      <c r="E351" s="21">
        <v>347</v>
      </c>
      <c r="F351" s="21"/>
      <c r="G351" s="21"/>
      <c r="H351" s="21"/>
      <c r="I351" s="21"/>
      <c r="J351" s="21"/>
      <c r="K351" s="21"/>
      <c r="L351" s="21"/>
      <c r="M351" s="21"/>
      <c r="N351" s="21"/>
      <c r="O351" s="22" t="str">
        <f t="shared" si="10"/>
        <v>/</v>
      </c>
      <c r="P351" s="21" t="e">
        <f>+VLOOKUP(O351,indices!C:G,3,0)</f>
        <v>#N/A</v>
      </c>
      <c r="Q351" s="26"/>
      <c r="R351" s="26"/>
      <c r="S351" s="26">
        <f t="shared" si="11"/>
        <v>0</v>
      </c>
      <c r="T351" s="21"/>
    </row>
    <row r="352" spans="1:20">
      <c r="A352" s="21"/>
      <c r="B352" s="21" t="e">
        <f>+VLOOKUP(A352,'liste écoles'!A:D,2,0)</f>
        <v>#N/A</v>
      </c>
      <c r="C352" s="21" t="e">
        <f>+VLOOKUP(A352,'liste écoles'!A:D,3,0)</f>
        <v>#N/A</v>
      </c>
      <c r="D352" s="21" t="e">
        <f>+VLOOKUP(A352,'liste écoles'!A:D,4,0)</f>
        <v>#N/A</v>
      </c>
      <c r="E352" s="21">
        <v>348</v>
      </c>
      <c r="F352" s="21"/>
      <c r="G352" s="21"/>
      <c r="H352" s="21"/>
      <c r="I352" s="21"/>
      <c r="J352" s="21"/>
      <c r="K352" s="21"/>
      <c r="L352" s="21"/>
      <c r="M352" s="21"/>
      <c r="N352" s="21"/>
      <c r="O352" s="22" t="str">
        <f t="shared" si="10"/>
        <v>/</v>
      </c>
      <c r="P352" s="21" t="e">
        <f>+VLOOKUP(O352,indices!C:G,3,0)</f>
        <v>#N/A</v>
      </c>
      <c r="Q352" s="26"/>
      <c r="R352" s="26"/>
      <c r="S352" s="26">
        <f t="shared" si="11"/>
        <v>0</v>
      </c>
      <c r="T352" s="21"/>
    </row>
    <row r="353" spans="1:20">
      <c r="A353" s="21"/>
      <c r="B353" s="21" t="e">
        <f>+VLOOKUP(A353,'liste écoles'!A:D,2,0)</f>
        <v>#N/A</v>
      </c>
      <c r="C353" s="21" t="e">
        <f>+VLOOKUP(A353,'liste écoles'!A:D,3,0)</f>
        <v>#N/A</v>
      </c>
      <c r="D353" s="21" t="e">
        <f>+VLOOKUP(A353,'liste écoles'!A:D,4,0)</f>
        <v>#N/A</v>
      </c>
      <c r="E353" s="21">
        <v>349</v>
      </c>
      <c r="F353" s="21"/>
      <c r="G353" s="21"/>
      <c r="H353" s="21"/>
      <c r="I353" s="21"/>
      <c r="J353" s="21"/>
      <c r="K353" s="21"/>
      <c r="L353" s="21"/>
      <c r="M353" s="21"/>
      <c r="N353" s="21"/>
      <c r="O353" s="22" t="str">
        <f t="shared" si="10"/>
        <v>/</v>
      </c>
      <c r="P353" s="21" t="e">
        <f>+VLOOKUP(O353,indices!C:G,3,0)</f>
        <v>#N/A</v>
      </c>
      <c r="Q353" s="26"/>
      <c r="R353" s="26"/>
      <c r="S353" s="26">
        <f t="shared" si="11"/>
        <v>0</v>
      </c>
      <c r="T353" s="21"/>
    </row>
    <row r="354" spans="1:20">
      <c r="A354" s="21"/>
      <c r="B354" s="21" t="e">
        <f>+VLOOKUP(A354,'liste écoles'!A:D,2,0)</f>
        <v>#N/A</v>
      </c>
      <c r="C354" s="21" t="e">
        <f>+VLOOKUP(A354,'liste écoles'!A:D,3,0)</f>
        <v>#N/A</v>
      </c>
      <c r="D354" s="21" t="e">
        <f>+VLOOKUP(A354,'liste écoles'!A:D,4,0)</f>
        <v>#N/A</v>
      </c>
      <c r="E354" s="21">
        <v>350</v>
      </c>
      <c r="F354" s="21"/>
      <c r="G354" s="21"/>
      <c r="H354" s="21"/>
      <c r="I354" s="21"/>
      <c r="J354" s="21"/>
      <c r="K354" s="21"/>
      <c r="L354" s="21"/>
      <c r="M354" s="21"/>
      <c r="N354" s="21"/>
      <c r="O354" s="22" t="str">
        <f t="shared" si="10"/>
        <v>/</v>
      </c>
      <c r="P354" s="21" t="e">
        <f>+VLOOKUP(O354,indices!C:G,3,0)</f>
        <v>#N/A</v>
      </c>
      <c r="Q354" s="26"/>
      <c r="R354" s="26"/>
      <c r="S354" s="26">
        <f t="shared" si="11"/>
        <v>0</v>
      </c>
      <c r="T354" s="21"/>
    </row>
    <row r="355" spans="1:20">
      <c r="A355" s="21"/>
      <c r="B355" s="21" t="e">
        <f>+VLOOKUP(A355,'liste écoles'!A:D,2,0)</f>
        <v>#N/A</v>
      </c>
      <c r="C355" s="21" t="e">
        <f>+VLOOKUP(A355,'liste écoles'!A:D,3,0)</f>
        <v>#N/A</v>
      </c>
      <c r="D355" s="21" t="e">
        <f>+VLOOKUP(A355,'liste écoles'!A:D,4,0)</f>
        <v>#N/A</v>
      </c>
      <c r="E355" s="21">
        <v>351</v>
      </c>
      <c r="F355" s="21"/>
      <c r="G355" s="21"/>
      <c r="H355" s="21"/>
      <c r="I355" s="21"/>
      <c r="J355" s="21"/>
      <c r="K355" s="21"/>
      <c r="L355" s="21"/>
      <c r="M355" s="21"/>
      <c r="N355" s="21"/>
      <c r="O355" s="22" t="str">
        <f t="shared" si="10"/>
        <v>/</v>
      </c>
      <c r="P355" s="21" t="e">
        <f>+VLOOKUP(O355,indices!C:G,3,0)</f>
        <v>#N/A</v>
      </c>
      <c r="Q355" s="26"/>
      <c r="R355" s="26"/>
      <c r="S355" s="26">
        <f t="shared" si="11"/>
        <v>0</v>
      </c>
      <c r="T355" s="21"/>
    </row>
    <row r="356" spans="1:20">
      <c r="A356" s="21"/>
      <c r="B356" s="21" t="e">
        <f>+VLOOKUP(A356,'liste écoles'!A:D,2,0)</f>
        <v>#N/A</v>
      </c>
      <c r="C356" s="21" t="e">
        <f>+VLOOKUP(A356,'liste écoles'!A:D,3,0)</f>
        <v>#N/A</v>
      </c>
      <c r="D356" s="21" t="e">
        <f>+VLOOKUP(A356,'liste écoles'!A:D,4,0)</f>
        <v>#N/A</v>
      </c>
      <c r="E356" s="21">
        <v>352</v>
      </c>
      <c r="F356" s="21"/>
      <c r="G356" s="21"/>
      <c r="H356" s="21"/>
      <c r="I356" s="21"/>
      <c r="J356" s="21"/>
      <c r="K356" s="21"/>
      <c r="L356" s="21"/>
      <c r="M356" s="21"/>
      <c r="N356" s="21"/>
      <c r="O356" s="22" t="str">
        <f t="shared" si="10"/>
        <v>/</v>
      </c>
      <c r="P356" s="21" t="e">
        <f>+VLOOKUP(O356,indices!C:G,3,0)</f>
        <v>#N/A</v>
      </c>
      <c r="Q356" s="26"/>
      <c r="R356" s="26"/>
      <c r="S356" s="26">
        <f t="shared" si="11"/>
        <v>0</v>
      </c>
      <c r="T356" s="21"/>
    </row>
    <row r="357" spans="1:20">
      <c r="A357" s="21"/>
      <c r="B357" s="21" t="e">
        <f>+VLOOKUP(A357,'liste écoles'!A:D,2,0)</f>
        <v>#N/A</v>
      </c>
      <c r="C357" s="21" t="e">
        <f>+VLOOKUP(A357,'liste écoles'!A:D,3,0)</f>
        <v>#N/A</v>
      </c>
      <c r="D357" s="21" t="e">
        <f>+VLOOKUP(A357,'liste écoles'!A:D,4,0)</f>
        <v>#N/A</v>
      </c>
      <c r="E357" s="21">
        <v>353</v>
      </c>
      <c r="F357" s="21"/>
      <c r="G357" s="21"/>
      <c r="H357" s="21"/>
      <c r="I357" s="21"/>
      <c r="J357" s="21"/>
      <c r="K357" s="21"/>
      <c r="L357" s="21"/>
      <c r="M357" s="21"/>
      <c r="N357" s="21"/>
      <c r="O357" s="22" t="str">
        <f t="shared" si="10"/>
        <v>/</v>
      </c>
      <c r="P357" s="21" t="e">
        <f>+VLOOKUP(O357,indices!C:G,3,0)</f>
        <v>#N/A</v>
      </c>
      <c r="Q357" s="26"/>
      <c r="R357" s="26"/>
      <c r="S357" s="26">
        <f t="shared" si="11"/>
        <v>0</v>
      </c>
      <c r="T357" s="21"/>
    </row>
    <row r="358" spans="1:20">
      <c r="A358" s="21"/>
      <c r="B358" s="21" t="e">
        <f>+VLOOKUP(A358,'liste écoles'!A:D,2,0)</f>
        <v>#N/A</v>
      </c>
      <c r="C358" s="21" t="e">
        <f>+VLOOKUP(A358,'liste écoles'!A:D,3,0)</f>
        <v>#N/A</v>
      </c>
      <c r="D358" s="21" t="e">
        <f>+VLOOKUP(A358,'liste écoles'!A:D,4,0)</f>
        <v>#N/A</v>
      </c>
      <c r="E358" s="21">
        <v>354</v>
      </c>
      <c r="F358" s="21"/>
      <c r="G358" s="21"/>
      <c r="H358" s="21"/>
      <c r="I358" s="21"/>
      <c r="J358" s="21"/>
      <c r="K358" s="21"/>
      <c r="L358" s="21"/>
      <c r="M358" s="21"/>
      <c r="N358" s="21"/>
      <c r="O358" s="22" t="str">
        <f t="shared" si="10"/>
        <v>/</v>
      </c>
      <c r="P358" s="21" t="e">
        <f>+VLOOKUP(O358,indices!C:G,3,0)</f>
        <v>#N/A</v>
      </c>
      <c r="Q358" s="26"/>
      <c r="R358" s="26"/>
      <c r="S358" s="26">
        <f t="shared" si="11"/>
        <v>0</v>
      </c>
      <c r="T358" s="21"/>
    </row>
    <row r="359" spans="1:20">
      <c r="A359" s="21"/>
      <c r="B359" s="21" t="e">
        <f>+VLOOKUP(A359,'liste écoles'!A:D,2,0)</f>
        <v>#N/A</v>
      </c>
      <c r="C359" s="21" t="e">
        <f>+VLOOKUP(A359,'liste écoles'!A:D,3,0)</f>
        <v>#N/A</v>
      </c>
      <c r="D359" s="21" t="e">
        <f>+VLOOKUP(A359,'liste écoles'!A:D,4,0)</f>
        <v>#N/A</v>
      </c>
      <c r="E359" s="21">
        <v>355</v>
      </c>
      <c r="F359" s="21"/>
      <c r="G359" s="21"/>
      <c r="H359" s="21"/>
      <c r="I359" s="21"/>
      <c r="J359" s="21"/>
      <c r="K359" s="21"/>
      <c r="L359" s="21"/>
      <c r="M359" s="21"/>
      <c r="N359" s="21"/>
      <c r="O359" s="22" t="str">
        <f t="shared" si="10"/>
        <v>/</v>
      </c>
      <c r="P359" s="21" t="e">
        <f>+VLOOKUP(O359,indices!C:G,3,0)</f>
        <v>#N/A</v>
      </c>
      <c r="Q359" s="26"/>
      <c r="R359" s="26"/>
      <c r="S359" s="26">
        <f t="shared" si="11"/>
        <v>0</v>
      </c>
      <c r="T359" s="21"/>
    </row>
    <row r="360" spans="1:20">
      <c r="A360" s="21"/>
      <c r="B360" s="21" t="e">
        <f>+VLOOKUP(A360,'liste écoles'!A:D,2,0)</f>
        <v>#N/A</v>
      </c>
      <c r="C360" s="21" t="e">
        <f>+VLOOKUP(A360,'liste écoles'!A:D,3,0)</f>
        <v>#N/A</v>
      </c>
      <c r="D360" s="21" t="e">
        <f>+VLOOKUP(A360,'liste écoles'!A:D,4,0)</f>
        <v>#N/A</v>
      </c>
      <c r="E360" s="21">
        <v>356</v>
      </c>
      <c r="F360" s="21"/>
      <c r="G360" s="21"/>
      <c r="H360" s="21"/>
      <c r="I360" s="21"/>
      <c r="J360" s="21"/>
      <c r="K360" s="21"/>
      <c r="L360" s="21"/>
      <c r="M360" s="21"/>
      <c r="N360" s="21"/>
      <c r="O360" s="22" t="str">
        <f t="shared" si="10"/>
        <v>/</v>
      </c>
      <c r="P360" s="21" t="e">
        <f>+VLOOKUP(O360,indices!C:G,3,0)</f>
        <v>#N/A</v>
      </c>
      <c r="Q360" s="26"/>
      <c r="R360" s="26"/>
      <c r="S360" s="26">
        <f t="shared" si="11"/>
        <v>0</v>
      </c>
      <c r="T360" s="21"/>
    </row>
    <row r="361" spans="1:20">
      <c r="A361" s="21"/>
      <c r="B361" s="21" t="e">
        <f>+VLOOKUP(A361,'liste écoles'!A:D,2,0)</f>
        <v>#N/A</v>
      </c>
      <c r="C361" s="21" t="e">
        <f>+VLOOKUP(A361,'liste écoles'!A:D,3,0)</f>
        <v>#N/A</v>
      </c>
      <c r="D361" s="21" t="e">
        <f>+VLOOKUP(A361,'liste écoles'!A:D,4,0)</f>
        <v>#N/A</v>
      </c>
      <c r="E361" s="21">
        <v>357</v>
      </c>
      <c r="F361" s="21"/>
      <c r="G361" s="21"/>
      <c r="H361" s="21"/>
      <c r="I361" s="21"/>
      <c r="J361" s="21"/>
      <c r="K361" s="21"/>
      <c r="L361" s="21"/>
      <c r="M361" s="21"/>
      <c r="N361" s="21"/>
      <c r="O361" s="22" t="str">
        <f t="shared" si="10"/>
        <v>/</v>
      </c>
      <c r="P361" s="21" t="e">
        <f>+VLOOKUP(O361,indices!C:G,3,0)</f>
        <v>#N/A</v>
      </c>
      <c r="Q361" s="26"/>
      <c r="R361" s="26"/>
      <c r="S361" s="26">
        <f t="shared" si="11"/>
        <v>0</v>
      </c>
      <c r="T361" s="21"/>
    </row>
    <row r="362" spans="1:20">
      <c r="A362" s="21"/>
      <c r="B362" s="21" t="e">
        <f>+VLOOKUP(A362,'liste écoles'!A:D,2,0)</f>
        <v>#N/A</v>
      </c>
      <c r="C362" s="21" t="e">
        <f>+VLOOKUP(A362,'liste écoles'!A:D,3,0)</f>
        <v>#N/A</v>
      </c>
      <c r="D362" s="21" t="e">
        <f>+VLOOKUP(A362,'liste écoles'!A:D,4,0)</f>
        <v>#N/A</v>
      </c>
      <c r="E362" s="21">
        <v>358</v>
      </c>
      <c r="F362" s="21"/>
      <c r="G362" s="21"/>
      <c r="H362" s="21"/>
      <c r="I362" s="21"/>
      <c r="J362" s="21"/>
      <c r="K362" s="21"/>
      <c r="L362" s="21"/>
      <c r="M362" s="21"/>
      <c r="N362" s="21"/>
      <c r="O362" s="22" t="str">
        <f t="shared" si="10"/>
        <v>/</v>
      </c>
      <c r="P362" s="21" t="e">
        <f>+VLOOKUP(O362,indices!C:G,3,0)</f>
        <v>#N/A</v>
      </c>
      <c r="Q362" s="26"/>
      <c r="R362" s="26"/>
      <c r="S362" s="26">
        <f t="shared" si="11"/>
        <v>0</v>
      </c>
      <c r="T362" s="21"/>
    </row>
    <row r="363" spans="1:20">
      <c r="A363" s="21"/>
      <c r="B363" s="21" t="e">
        <f>+VLOOKUP(A363,'liste écoles'!A:D,2,0)</f>
        <v>#N/A</v>
      </c>
      <c r="C363" s="21" t="e">
        <f>+VLOOKUP(A363,'liste écoles'!A:D,3,0)</f>
        <v>#N/A</v>
      </c>
      <c r="D363" s="21" t="e">
        <f>+VLOOKUP(A363,'liste écoles'!A:D,4,0)</f>
        <v>#N/A</v>
      </c>
      <c r="E363" s="21">
        <v>359</v>
      </c>
      <c r="F363" s="21"/>
      <c r="G363" s="21"/>
      <c r="H363" s="21"/>
      <c r="I363" s="21"/>
      <c r="J363" s="21"/>
      <c r="K363" s="21"/>
      <c r="L363" s="21"/>
      <c r="M363" s="21"/>
      <c r="N363" s="21"/>
      <c r="O363" s="22" t="str">
        <f t="shared" si="10"/>
        <v>/</v>
      </c>
      <c r="P363" s="21" t="e">
        <f>+VLOOKUP(O363,indices!C:G,3,0)</f>
        <v>#N/A</v>
      </c>
      <c r="Q363" s="26"/>
      <c r="R363" s="26"/>
      <c r="S363" s="26">
        <f t="shared" si="11"/>
        <v>0</v>
      </c>
      <c r="T363" s="21"/>
    </row>
    <row r="364" spans="1:20">
      <c r="A364" s="21"/>
      <c r="B364" s="21" t="e">
        <f>+VLOOKUP(A364,'liste écoles'!A:D,2,0)</f>
        <v>#N/A</v>
      </c>
      <c r="C364" s="21" t="e">
        <f>+VLOOKUP(A364,'liste écoles'!A:D,3,0)</f>
        <v>#N/A</v>
      </c>
      <c r="D364" s="21" t="e">
        <f>+VLOOKUP(A364,'liste écoles'!A:D,4,0)</f>
        <v>#N/A</v>
      </c>
      <c r="E364" s="21">
        <v>360</v>
      </c>
      <c r="F364" s="21"/>
      <c r="G364" s="21"/>
      <c r="H364" s="21"/>
      <c r="I364" s="21"/>
      <c r="J364" s="21"/>
      <c r="K364" s="21"/>
      <c r="L364" s="21"/>
      <c r="M364" s="21"/>
      <c r="N364" s="21"/>
      <c r="O364" s="22" t="str">
        <f t="shared" si="10"/>
        <v>/</v>
      </c>
      <c r="P364" s="21" t="e">
        <f>+VLOOKUP(O364,indices!C:G,3,0)</f>
        <v>#N/A</v>
      </c>
      <c r="Q364" s="26"/>
      <c r="R364" s="26"/>
      <c r="S364" s="26">
        <f t="shared" si="11"/>
        <v>0</v>
      </c>
      <c r="T364" s="21"/>
    </row>
    <row r="365" spans="1:20">
      <c r="A365" s="21"/>
      <c r="B365" s="21" t="e">
        <f>+VLOOKUP(A365,'liste écoles'!A:D,2,0)</f>
        <v>#N/A</v>
      </c>
      <c r="C365" s="21" t="e">
        <f>+VLOOKUP(A365,'liste écoles'!A:D,3,0)</f>
        <v>#N/A</v>
      </c>
      <c r="D365" s="21" t="e">
        <f>+VLOOKUP(A365,'liste écoles'!A:D,4,0)</f>
        <v>#N/A</v>
      </c>
      <c r="E365" s="21">
        <v>361</v>
      </c>
      <c r="F365" s="21"/>
      <c r="G365" s="21"/>
      <c r="H365" s="21"/>
      <c r="I365" s="21"/>
      <c r="J365" s="21"/>
      <c r="K365" s="21"/>
      <c r="L365" s="21"/>
      <c r="M365" s="21"/>
      <c r="N365" s="21"/>
      <c r="O365" s="22" t="str">
        <f t="shared" si="10"/>
        <v>/</v>
      </c>
      <c r="P365" s="21" t="e">
        <f>+VLOOKUP(O365,indices!C:G,3,0)</f>
        <v>#N/A</v>
      </c>
      <c r="Q365" s="26"/>
      <c r="R365" s="26"/>
      <c r="S365" s="26">
        <f t="shared" si="11"/>
        <v>0</v>
      </c>
      <c r="T365" s="21"/>
    </row>
    <row r="366" spans="1:20">
      <c r="A366" s="21"/>
      <c r="B366" s="21" t="e">
        <f>+VLOOKUP(A366,'liste écoles'!A:D,2,0)</f>
        <v>#N/A</v>
      </c>
      <c r="C366" s="21" t="e">
        <f>+VLOOKUP(A366,'liste écoles'!A:D,3,0)</f>
        <v>#N/A</v>
      </c>
      <c r="D366" s="21" t="e">
        <f>+VLOOKUP(A366,'liste écoles'!A:D,4,0)</f>
        <v>#N/A</v>
      </c>
      <c r="E366" s="21">
        <v>362</v>
      </c>
      <c r="F366" s="21"/>
      <c r="G366" s="21"/>
      <c r="H366" s="21"/>
      <c r="I366" s="21"/>
      <c r="J366" s="21"/>
      <c r="K366" s="21"/>
      <c r="L366" s="21"/>
      <c r="M366" s="21"/>
      <c r="N366" s="21"/>
      <c r="O366" s="22" t="str">
        <f t="shared" si="10"/>
        <v>/</v>
      </c>
      <c r="P366" s="21" t="e">
        <f>+VLOOKUP(O366,indices!C:G,3,0)</f>
        <v>#N/A</v>
      </c>
      <c r="Q366" s="26"/>
      <c r="R366" s="26"/>
      <c r="S366" s="26">
        <f t="shared" si="11"/>
        <v>0</v>
      </c>
      <c r="T366" s="21"/>
    </row>
    <row r="367" spans="1:20">
      <c r="A367" s="21"/>
      <c r="B367" s="21" t="e">
        <f>+VLOOKUP(A367,'liste écoles'!A:D,2,0)</f>
        <v>#N/A</v>
      </c>
      <c r="C367" s="21" t="e">
        <f>+VLOOKUP(A367,'liste écoles'!A:D,3,0)</f>
        <v>#N/A</v>
      </c>
      <c r="D367" s="21" t="e">
        <f>+VLOOKUP(A367,'liste écoles'!A:D,4,0)</f>
        <v>#N/A</v>
      </c>
      <c r="E367" s="21">
        <v>363</v>
      </c>
      <c r="F367" s="21"/>
      <c r="G367" s="21"/>
      <c r="H367" s="21"/>
      <c r="I367" s="21"/>
      <c r="J367" s="21"/>
      <c r="K367" s="21"/>
      <c r="L367" s="21"/>
      <c r="M367" s="21"/>
      <c r="N367" s="21"/>
      <c r="O367" s="22" t="str">
        <f t="shared" si="10"/>
        <v>/</v>
      </c>
      <c r="P367" s="21" t="e">
        <f>+VLOOKUP(O367,indices!C:G,3,0)</f>
        <v>#N/A</v>
      </c>
      <c r="Q367" s="26"/>
      <c r="R367" s="26"/>
      <c r="S367" s="26">
        <f t="shared" si="11"/>
        <v>0</v>
      </c>
      <c r="T367" s="21"/>
    </row>
    <row r="368" spans="1:20">
      <c r="A368" s="21"/>
      <c r="B368" s="21" t="e">
        <f>+VLOOKUP(A368,'liste écoles'!A:D,2,0)</f>
        <v>#N/A</v>
      </c>
      <c r="C368" s="21" t="e">
        <f>+VLOOKUP(A368,'liste écoles'!A:D,3,0)</f>
        <v>#N/A</v>
      </c>
      <c r="D368" s="21" t="e">
        <f>+VLOOKUP(A368,'liste écoles'!A:D,4,0)</f>
        <v>#N/A</v>
      </c>
      <c r="E368" s="21">
        <v>364</v>
      </c>
      <c r="F368" s="21"/>
      <c r="G368" s="21"/>
      <c r="H368" s="21"/>
      <c r="I368" s="21"/>
      <c r="J368" s="21"/>
      <c r="K368" s="21"/>
      <c r="L368" s="21"/>
      <c r="M368" s="21"/>
      <c r="N368" s="21"/>
      <c r="O368" s="22" t="str">
        <f t="shared" si="10"/>
        <v>/</v>
      </c>
      <c r="P368" s="21" t="e">
        <f>+VLOOKUP(O368,indices!C:G,3,0)</f>
        <v>#N/A</v>
      </c>
      <c r="Q368" s="26"/>
      <c r="R368" s="26"/>
      <c r="S368" s="26">
        <f t="shared" si="11"/>
        <v>0</v>
      </c>
      <c r="T368" s="21"/>
    </row>
    <row r="369" spans="1:20">
      <c r="A369" s="21"/>
      <c r="B369" s="21" t="e">
        <f>+VLOOKUP(A369,'liste écoles'!A:D,2,0)</f>
        <v>#N/A</v>
      </c>
      <c r="C369" s="21" t="e">
        <f>+VLOOKUP(A369,'liste écoles'!A:D,3,0)</f>
        <v>#N/A</v>
      </c>
      <c r="D369" s="21" t="e">
        <f>+VLOOKUP(A369,'liste écoles'!A:D,4,0)</f>
        <v>#N/A</v>
      </c>
      <c r="E369" s="21">
        <v>365</v>
      </c>
      <c r="F369" s="21"/>
      <c r="G369" s="21"/>
      <c r="H369" s="21"/>
      <c r="I369" s="21"/>
      <c r="J369" s="21"/>
      <c r="K369" s="21"/>
      <c r="L369" s="21"/>
      <c r="M369" s="21"/>
      <c r="N369" s="21"/>
      <c r="O369" s="22" t="str">
        <f t="shared" si="10"/>
        <v>/</v>
      </c>
      <c r="P369" s="21" t="e">
        <f>+VLOOKUP(O369,indices!C:G,3,0)</f>
        <v>#N/A</v>
      </c>
      <c r="Q369" s="26"/>
      <c r="R369" s="26"/>
      <c r="S369" s="26">
        <f t="shared" si="11"/>
        <v>0</v>
      </c>
      <c r="T369" s="21"/>
    </row>
    <row r="370" spans="1:20">
      <c r="A370" s="21"/>
      <c r="B370" s="21" t="e">
        <f>+VLOOKUP(A370,'liste écoles'!A:D,2,0)</f>
        <v>#N/A</v>
      </c>
      <c r="C370" s="21" t="e">
        <f>+VLOOKUP(A370,'liste écoles'!A:D,3,0)</f>
        <v>#N/A</v>
      </c>
      <c r="D370" s="21" t="e">
        <f>+VLOOKUP(A370,'liste écoles'!A:D,4,0)</f>
        <v>#N/A</v>
      </c>
      <c r="E370" s="21">
        <v>366</v>
      </c>
      <c r="F370" s="21"/>
      <c r="G370" s="21"/>
      <c r="H370" s="21"/>
      <c r="I370" s="21"/>
      <c r="J370" s="21"/>
      <c r="K370" s="21"/>
      <c r="L370" s="21"/>
      <c r="M370" s="21"/>
      <c r="N370" s="21"/>
      <c r="O370" s="22" t="str">
        <f t="shared" si="10"/>
        <v>/</v>
      </c>
      <c r="P370" s="21" t="e">
        <f>+VLOOKUP(O370,indices!C:G,3,0)</f>
        <v>#N/A</v>
      </c>
      <c r="Q370" s="26"/>
      <c r="R370" s="26"/>
      <c r="S370" s="26">
        <f t="shared" si="11"/>
        <v>0</v>
      </c>
      <c r="T370" s="21"/>
    </row>
    <row r="371" spans="1:20">
      <c r="A371" s="21"/>
      <c r="B371" s="21" t="e">
        <f>+VLOOKUP(A371,'liste écoles'!A:D,2,0)</f>
        <v>#N/A</v>
      </c>
      <c r="C371" s="21" t="e">
        <f>+VLOOKUP(A371,'liste écoles'!A:D,3,0)</f>
        <v>#N/A</v>
      </c>
      <c r="D371" s="21" t="e">
        <f>+VLOOKUP(A371,'liste écoles'!A:D,4,0)</f>
        <v>#N/A</v>
      </c>
      <c r="E371" s="21">
        <v>367</v>
      </c>
      <c r="F371" s="21"/>
      <c r="G371" s="21"/>
      <c r="H371" s="21"/>
      <c r="I371" s="21"/>
      <c r="J371" s="21"/>
      <c r="K371" s="21"/>
      <c r="L371" s="21"/>
      <c r="M371" s="21"/>
      <c r="N371" s="21"/>
      <c r="O371" s="22" t="str">
        <f t="shared" si="10"/>
        <v>/</v>
      </c>
      <c r="P371" s="21" t="e">
        <f>+VLOOKUP(O371,indices!C:G,3,0)</f>
        <v>#N/A</v>
      </c>
      <c r="Q371" s="26"/>
      <c r="R371" s="26"/>
      <c r="S371" s="26">
        <f t="shared" si="11"/>
        <v>0</v>
      </c>
      <c r="T371" s="21"/>
    </row>
    <row r="372" spans="1:20">
      <c r="A372" s="21"/>
      <c r="B372" s="21" t="e">
        <f>+VLOOKUP(A372,'liste écoles'!A:D,2,0)</f>
        <v>#N/A</v>
      </c>
      <c r="C372" s="21" t="e">
        <f>+VLOOKUP(A372,'liste écoles'!A:D,3,0)</f>
        <v>#N/A</v>
      </c>
      <c r="D372" s="21" t="e">
        <f>+VLOOKUP(A372,'liste écoles'!A:D,4,0)</f>
        <v>#N/A</v>
      </c>
      <c r="E372" s="21">
        <v>368</v>
      </c>
      <c r="F372" s="21"/>
      <c r="G372" s="21"/>
      <c r="H372" s="21"/>
      <c r="I372" s="21"/>
      <c r="J372" s="21"/>
      <c r="K372" s="21"/>
      <c r="L372" s="21"/>
      <c r="M372" s="21"/>
      <c r="N372" s="21"/>
      <c r="O372" s="22" t="str">
        <f t="shared" si="10"/>
        <v>/</v>
      </c>
      <c r="P372" s="21" t="e">
        <f>+VLOOKUP(O372,indices!C:G,3,0)</f>
        <v>#N/A</v>
      </c>
      <c r="Q372" s="26"/>
      <c r="R372" s="26"/>
      <c r="S372" s="26">
        <f t="shared" si="11"/>
        <v>0</v>
      </c>
      <c r="T372" s="21"/>
    </row>
    <row r="373" spans="1:20">
      <c r="A373" s="21"/>
      <c r="B373" s="21" t="e">
        <f>+VLOOKUP(A373,'liste écoles'!A:D,2,0)</f>
        <v>#N/A</v>
      </c>
      <c r="C373" s="21" t="e">
        <f>+VLOOKUP(A373,'liste écoles'!A:D,3,0)</f>
        <v>#N/A</v>
      </c>
      <c r="D373" s="21" t="e">
        <f>+VLOOKUP(A373,'liste écoles'!A:D,4,0)</f>
        <v>#N/A</v>
      </c>
      <c r="E373" s="21">
        <v>369</v>
      </c>
      <c r="F373" s="21"/>
      <c r="G373" s="21"/>
      <c r="H373" s="21"/>
      <c r="I373" s="21"/>
      <c r="J373" s="21"/>
      <c r="K373" s="21"/>
      <c r="L373" s="21"/>
      <c r="M373" s="21"/>
      <c r="N373" s="21"/>
      <c r="O373" s="22" t="str">
        <f t="shared" si="10"/>
        <v>/</v>
      </c>
      <c r="P373" s="21" t="e">
        <f>+VLOOKUP(O373,indices!C:G,3,0)</f>
        <v>#N/A</v>
      </c>
      <c r="Q373" s="26"/>
      <c r="R373" s="26"/>
      <c r="S373" s="26">
        <f t="shared" si="11"/>
        <v>0</v>
      </c>
      <c r="T373" s="21"/>
    </row>
    <row r="374" spans="1:20">
      <c r="A374" s="21"/>
      <c r="B374" s="21" t="e">
        <f>+VLOOKUP(A374,'liste écoles'!A:D,2,0)</f>
        <v>#N/A</v>
      </c>
      <c r="C374" s="21" t="e">
        <f>+VLOOKUP(A374,'liste écoles'!A:D,3,0)</f>
        <v>#N/A</v>
      </c>
      <c r="D374" s="21" t="e">
        <f>+VLOOKUP(A374,'liste écoles'!A:D,4,0)</f>
        <v>#N/A</v>
      </c>
      <c r="E374" s="21">
        <v>370</v>
      </c>
      <c r="F374" s="21"/>
      <c r="G374" s="21"/>
      <c r="H374" s="21"/>
      <c r="I374" s="21"/>
      <c r="J374" s="21"/>
      <c r="K374" s="21"/>
      <c r="L374" s="21"/>
      <c r="M374" s="21"/>
      <c r="N374" s="21"/>
      <c r="O374" s="22" t="str">
        <f t="shared" si="10"/>
        <v>/</v>
      </c>
      <c r="P374" s="21" t="e">
        <f>+VLOOKUP(O374,indices!C:G,3,0)</f>
        <v>#N/A</v>
      </c>
      <c r="Q374" s="26"/>
      <c r="R374" s="26"/>
      <c r="S374" s="26">
        <f t="shared" si="11"/>
        <v>0</v>
      </c>
      <c r="T374" s="21"/>
    </row>
    <row r="375" spans="1:20">
      <c r="A375" s="21"/>
      <c r="B375" s="21" t="e">
        <f>+VLOOKUP(A375,'liste écoles'!A:D,2,0)</f>
        <v>#N/A</v>
      </c>
      <c r="C375" s="21" t="e">
        <f>+VLOOKUP(A375,'liste écoles'!A:D,3,0)</f>
        <v>#N/A</v>
      </c>
      <c r="D375" s="21" t="e">
        <f>+VLOOKUP(A375,'liste écoles'!A:D,4,0)</f>
        <v>#N/A</v>
      </c>
      <c r="E375" s="21">
        <v>371</v>
      </c>
      <c r="F375" s="21"/>
      <c r="G375" s="21"/>
      <c r="H375" s="21"/>
      <c r="I375" s="21"/>
      <c r="J375" s="21"/>
      <c r="K375" s="21"/>
      <c r="L375" s="21"/>
      <c r="M375" s="21"/>
      <c r="N375" s="21"/>
      <c r="O375" s="22" t="str">
        <f t="shared" si="10"/>
        <v>/</v>
      </c>
      <c r="P375" s="21" t="e">
        <f>+VLOOKUP(O375,indices!C:G,3,0)</f>
        <v>#N/A</v>
      </c>
      <c r="Q375" s="26"/>
      <c r="R375" s="26"/>
      <c r="S375" s="26">
        <f t="shared" si="11"/>
        <v>0</v>
      </c>
      <c r="T375" s="21"/>
    </row>
    <row r="376" spans="1:20">
      <c r="A376" s="21"/>
      <c r="B376" s="21" t="e">
        <f>+VLOOKUP(A376,'liste écoles'!A:D,2,0)</f>
        <v>#N/A</v>
      </c>
      <c r="C376" s="21" t="e">
        <f>+VLOOKUP(A376,'liste écoles'!A:D,3,0)</f>
        <v>#N/A</v>
      </c>
      <c r="D376" s="21" t="e">
        <f>+VLOOKUP(A376,'liste écoles'!A:D,4,0)</f>
        <v>#N/A</v>
      </c>
      <c r="E376" s="21">
        <v>372</v>
      </c>
      <c r="F376" s="21"/>
      <c r="G376" s="21"/>
      <c r="H376" s="21"/>
      <c r="I376" s="21"/>
      <c r="J376" s="21"/>
      <c r="K376" s="21"/>
      <c r="L376" s="21"/>
      <c r="M376" s="21"/>
      <c r="N376" s="21"/>
      <c r="O376" s="22" t="str">
        <f t="shared" si="10"/>
        <v>/</v>
      </c>
      <c r="P376" s="21" t="e">
        <f>+VLOOKUP(O376,indices!C:G,3,0)</f>
        <v>#N/A</v>
      </c>
      <c r="Q376" s="26"/>
      <c r="R376" s="26"/>
      <c r="S376" s="26">
        <f t="shared" si="11"/>
        <v>0</v>
      </c>
      <c r="T376" s="21"/>
    </row>
    <row r="377" spans="1:20">
      <c r="A377" s="21"/>
      <c r="B377" s="21" t="e">
        <f>+VLOOKUP(A377,'liste écoles'!A:D,2,0)</f>
        <v>#N/A</v>
      </c>
      <c r="C377" s="21" t="e">
        <f>+VLOOKUP(A377,'liste écoles'!A:D,3,0)</f>
        <v>#N/A</v>
      </c>
      <c r="D377" s="21" t="e">
        <f>+VLOOKUP(A377,'liste écoles'!A:D,4,0)</f>
        <v>#N/A</v>
      </c>
      <c r="E377" s="21">
        <v>373</v>
      </c>
      <c r="F377" s="21"/>
      <c r="G377" s="21"/>
      <c r="H377" s="21"/>
      <c r="I377" s="21"/>
      <c r="J377" s="21"/>
      <c r="K377" s="21"/>
      <c r="L377" s="21"/>
      <c r="M377" s="21"/>
      <c r="N377" s="21"/>
      <c r="O377" s="22" t="str">
        <f t="shared" si="10"/>
        <v>/</v>
      </c>
      <c r="P377" s="21" t="e">
        <f>+VLOOKUP(O377,indices!C:G,3,0)</f>
        <v>#N/A</v>
      </c>
      <c r="Q377" s="26"/>
      <c r="R377" s="26"/>
      <c r="S377" s="26">
        <f t="shared" si="11"/>
        <v>0</v>
      </c>
      <c r="T377" s="21"/>
    </row>
    <row r="378" spans="1:20">
      <c r="A378" s="21"/>
      <c r="B378" s="21" t="e">
        <f>+VLOOKUP(A378,'liste écoles'!A:D,2,0)</f>
        <v>#N/A</v>
      </c>
      <c r="C378" s="21" t="e">
        <f>+VLOOKUP(A378,'liste écoles'!A:D,3,0)</f>
        <v>#N/A</v>
      </c>
      <c r="D378" s="21" t="e">
        <f>+VLOOKUP(A378,'liste écoles'!A:D,4,0)</f>
        <v>#N/A</v>
      </c>
      <c r="E378" s="21">
        <v>374</v>
      </c>
      <c r="F378" s="21"/>
      <c r="G378" s="21"/>
      <c r="H378" s="21"/>
      <c r="I378" s="21"/>
      <c r="J378" s="21"/>
      <c r="K378" s="21"/>
      <c r="L378" s="21"/>
      <c r="M378" s="21"/>
      <c r="N378" s="21"/>
      <c r="O378" s="22" t="str">
        <f t="shared" si="10"/>
        <v>/</v>
      </c>
      <c r="P378" s="21" t="e">
        <f>+VLOOKUP(O378,indices!C:G,3,0)</f>
        <v>#N/A</v>
      </c>
      <c r="Q378" s="26"/>
      <c r="R378" s="26"/>
      <c r="S378" s="26">
        <f t="shared" si="11"/>
        <v>0</v>
      </c>
      <c r="T378" s="21"/>
    </row>
    <row r="379" spans="1:20">
      <c r="A379" s="21"/>
      <c r="B379" s="21" t="e">
        <f>+VLOOKUP(A379,'liste écoles'!A:D,2,0)</f>
        <v>#N/A</v>
      </c>
      <c r="C379" s="21" t="e">
        <f>+VLOOKUP(A379,'liste écoles'!A:D,3,0)</f>
        <v>#N/A</v>
      </c>
      <c r="D379" s="21" t="e">
        <f>+VLOOKUP(A379,'liste écoles'!A:D,4,0)</f>
        <v>#N/A</v>
      </c>
      <c r="E379" s="21">
        <v>375</v>
      </c>
      <c r="F379" s="21"/>
      <c r="G379" s="21"/>
      <c r="H379" s="21"/>
      <c r="I379" s="21"/>
      <c r="J379" s="21"/>
      <c r="K379" s="21"/>
      <c r="L379" s="21"/>
      <c r="M379" s="21"/>
      <c r="N379" s="21"/>
      <c r="O379" s="22" t="str">
        <f t="shared" si="10"/>
        <v>/</v>
      </c>
      <c r="P379" s="21" t="e">
        <f>+VLOOKUP(O379,indices!C:G,3,0)</f>
        <v>#N/A</v>
      </c>
      <c r="Q379" s="26"/>
      <c r="R379" s="26"/>
      <c r="S379" s="26">
        <f t="shared" si="11"/>
        <v>0</v>
      </c>
      <c r="T379" s="21"/>
    </row>
    <row r="380" spans="1:20">
      <c r="A380" s="21"/>
      <c r="B380" s="21" t="e">
        <f>+VLOOKUP(A380,'liste écoles'!A:D,2,0)</f>
        <v>#N/A</v>
      </c>
      <c r="C380" s="21" t="e">
        <f>+VLOOKUP(A380,'liste écoles'!A:D,3,0)</f>
        <v>#N/A</v>
      </c>
      <c r="D380" s="21" t="e">
        <f>+VLOOKUP(A380,'liste écoles'!A:D,4,0)</f>
        <v>#N/A</v>
      </c>
      <c r="E380" s="21">
        <v>376</v>
      </c>
      <c r="F380" s="21"/>
      <c r="G380" s="21"/>
      <c r="H380" s="21"/>
      <c r="I380" s="21"/>
      <c r="J380" s="21"/>
      <c r="K380" s="21"/>
      <c r="L380" s="21"/>
      <c r="M380" s="21"/>
      <c r="N380" s="21"/>
      <c r="O380" s="22" t="str">
        <f t="shared" si="10"/>
        <v>/</v>
      </c>
      <c r="P380" s="21" t="e">
        <f>+VLOOKUP(O380,indices!C:G,3,0)</f>
        <v>#N/A</v>
      </c>
      <c r="Q380" s="26"/>
      <c r="R380" s="26"/>
      <c r="S380" s="26">
        <f t="shared" si="11"/>
        <v>0</v>
      </c>
      <c r="T380" s="21"/>
    </row>
    <row r="381" spans="1:20">
      <c r="A381" s="21"/>
      <c r="B381" s="21" t="e">
        <f>+VLOOKUP(A381,'liste écoles'!A:D,2,0)</f>
        <v>#N/A</v>
      </c>
      <c r="C381" s="21" t="e">
        <f>+VLOOKUP(A381,'liste écoles'!A:D,3,0)</f>
        <v>#N/A</v>
      </c>
      <c r="D381" s="21" t="e">
        <f>+VLOOKUP(A381,'liste écoles'!A:D,4,0)</f>
        <v>#N/A</v>
      </c>
      <c r="E381" s="21">
        <v>377</v>
      </c>
      <c r="F381" s="21"/>
      <c r="G381" s="21"/>
      <c r="H381" s="21"/>
      <c r="I381" s="21"/>
      <c r="J381" s="21"/>
      <c r="K381" s="21"/>
      <c r="L381" s="21"/>
      <c r="M381" s="21"/>
      <c r="N381" s="21"/>
      <c r="O381" s="22" t="str">
        <f t="shared" si="10"/>
        <v>/</v>
      </c>
      <c r="P381" s="21" t="e">
        <f>+VLOOKUP(O381,indices!C:G,3,0)</f>
        <v>#N/A</v>
      </c>
      <c r="Q381" s="26"/>
      <c r="R381" s="26"/>
      <c r="S381" s="26">
        <f t="shared" si="11"/>
        <v>0</v>
      </c>
      <c r="T381" s="21"/>
    </row>
    <row r="382" spans="1:20">
      <c r="A382" s="21"/>
      <c r="B382" s="21" t="e">
        <f>+VLOOKUP(A382,'liste écoles'!A:D,2,0)</f>
        <v>#N/A</v>
      </c>
      <c r="C382" s="21" t="e">
        <f>+VLOOKUP(A382,'liste écoles'!A:D,3,0)</f>
        <v>#N/A</v>
      </c>
      <c r="D382" s="21" t="e">
        <f>+VLOOKUP(A382,'liste écoles'!A:D,4,0)</f>
        <v>#N/A</v>
      </c>
      <c r="E382" s="21">
        <v>378</v>
      </c>
      <c r="F382" s="21"/>
      <c r="G382" s="21"/>
      <c r="H382" s="21"/>
      <c r="I382" s="21"/>
      <c r="J382" s="21"/>
      <c r="K382" s="21"/>
      <c r="L382" s="21"/>
      <c r="M382" s="21"/>
      <c r="N382" s="21"/>
      <c r="O382" s="22" t="str">
        <f t="shared" si="10"/>
        <v>/</v>
      </c>
      <c r="P382" s="21" t="e">
        <f>+VLOOKUP(O382,indices!C:G,3,0)</f>
        <v>#N/A</v>
      </c>
      <c r="Q382" s="26"/>
      <c r="R382" s="26"/>
      <c r="S382" s="26">
        <f t="shared" si="11"/>
        <v>0</v>
      </c>
      <c r="T382" s="21"/>
    </row>
    <row r="383" spans="1:20">
      <c r="A383" s="21"/>
      <c r="B383" s="21" t="e">
        <f>+VLOOKUP(A383,'liste écoles'!A:D,2,0)</f>
        <v>#N/A</v>
      </c>
      <c r="C383" s="21" t="e">
        <f>+VLOOKUP(A383,'liste écoles'!A:D,3,0)</f>
        <v>#N/A</v>
      </c>
      <c r="D383" s="21" t="e">
        <f>+VLOOKUP(A383,'liste écoles'!A:D,4,0)</f>
        <v>#N/A</v>
      </c>
      <c r="E383" s="21">
        <v>379</v>
      </c>
      <c r="F383" s="21"/>
      <c r="G383" s="21"/>
      <c r="H383" s="21"/>
      <c r="I383" s="21"/>
      <c r="J383" s="21"/>
      <c r="K383" s="21"/>
      <c r="L383" s="21"/>
      <c r="M383" s="21"/>
      <c r="N383" s="21"/>
      <c r="O383" s="22" t="str">
        <f t="shared" si="10"/>
        <v>/</v>
      </c>
      <c r="P383" s="21" t="e">
        <f>+VLOOKUP(O383,indices!C:G,3,0)</f>
        <v>#N/A</v>
      </c>
      <c r="Q383" s="26"/>
      <c r="R383" s="26"/>
      <c r="S383" s="26">
        <f t="shared" si="11"/>
        <v>0</v>
      </c>
      <c r="T383" s="21"/>
    </row>
    <row r="384" spans="1:20">
      <c r="A384" s="21"/>
      <c r="B384" s="21" t="e">
        <f>+VLOOKUP(A384,'liste écoles'!A:D,2,0)</f>
        <v>#N/A</v>
      </c>
      <c r="C384" s="21" t="e">
        <f>+VLOOKUP(A384,'liste écoles'!A:D,3,0)</f>
        <v>#N/A</v>
      </c>
      <c r="D384" s="21" t="e">
        <f>+VLOOKUP(A384,'liste écoles'!A:D,4,0)</f>
        <v>#N/A</v>
      </c>
      <c r="E384" s="21">
        <v>380</v>
      </c>
      <c r="F384" s="21"/>
      <c r="G384" s="21"/>
      <c r="H384" s="21"/>
      <c r="I384" s="21"/>
      <c r="J384" s="21"/>
      <c r="K384" s="21"/>
      <c r="L384" s="21"/>
      <c r="M384" s="21"/>
      <c r="N384" s="21"/>
      <c r="O384" s="22" t="str">
        <f t="shared" si="10"/>
        <v>/</v>
      </c>
      <c r="P384" s="21" t="e">
        <f>+VLOOKUP(O384,indices!C:G,3,0)</f>
        <v>#N/A</v>
      </c>
      <c r="Q384" s="26"/>
      <c r="R384" s="26"/>
      <c r="S384" s="26">
        <f t="shared" si="11"/>
        <v>0</v>
      </c>
      <c r="T384" s="21"/>
    </row>
    <row r="385" spans="1:20">
      <c r="A385" s="21"/>
      <c r="B385" s="21" t="e">
        <f>+VLOOKUP(A385,'liste écoles'!A:D,2,0)</f>
        <v>#N/A</v>
      </c>
      <c r="C385" s="21" t="e">
        <f>+VLOOKUP(A385,'liste écoles'!A:D,3,0)</f>
        <v>#N/A</v>
      </c>
      <c r="D385" s="21" t="e">
        <f>+VLOOKUP(A385,'liste écoles'!A:D,4,0)</f>
        <v>#N/A</v>
      </c>
      <c r="E385" s="21">
        <v>381</v>
      </c>
      <c r="F385" s="21"/>
      <c r="G385" s="21"/>
      <c r="H385" s="21"/>
      <c r="I385" s="21"/>
      <c r="J385" s="21"/>
      <c r="K385" s="21"/>
      <c r="L385" s="21"/>
      <c r="M385" s="21"/>
      <c r="N385" s="21"/>
      <c r="O385" s="22" t="str">
        <f t="shared" si="10"/>
        <v>/</v>
      </c>
      <c r="P385" s="21" t="e">
        <f>+VLOOKUP(O385,indices!C:G,3,0)</f>
        <v>#N/A</v>
      </c>
      <c r="Q385" s="26"/>
      <c r="R385" s="26"/>
      <c r="S385" s="26">
        <f t="shared" si="11"/>
        <v>0</v>
      </c>
      <c r="T385" s="21"/>
    </row>
    <row r="386" spans="1:20">
      <c r="A386" s="21"/>
      <c r="B386" s="21" t="e">
        <f>+VLOOKUP(A386,'liste écoles'!A:D,2,0)</f>
        <v>#N/A</v>
      </c>
      <c r="C386" s="21" t="e">
        <f>+VLOOKUP(A386,'liste écoles'!A:D,3,0)</f>
        <v>#N/A</v>
      </c>
      <c r="D386" s="21" t="e">
        <f>+VLOOKUP(A386,'liste écoles'!A:D,4,0)</f>
        <v>#N/A</v>
      </c>
      <c r="E386" s="21">
        <v>382</v>
      </c>
      <c r="F386" s="21"/>
      <c r="G386" s="21"/>
      <c r="H386" s="21"/>
      <c r="I386" s="21"/>
      <c r="J386" s="21"/>
      <c r="K386" s="21"/>
      <c r="L386" s="21"/>
      <c r="M386" s="21"/>
      <c r="N386" s="21"/>
      <c r="O386" s="22" t="str">
        <f t="shared" si="10"/>
        <v>/</v>
      </c>
      <c r="P386" s="21" t="e">
        <f>+VLOOKUP(O386,indices!C:G,3,0)</f>
        <v>#N/A</v>
      </c>
      <c r="Q386" s="26"/>
      <c r="R386" s="26"/>
      <c r="S386" s="26">
        <f t="shared" si="11"/>
        <v>0</v>
      </c>
      <c r="T386" s="21"/>
    </row>
    <row r="387" spans="1:20">
      <c r="A387" s="21"/>
      <c r="B387" s="21" t="e">
        <f>+VLOOKUP(A387,'liste écoles'!A:D,2,0)</f>
        <v>#N/A</v>
      </c>
      <c r="C387" s="21" t="e">
        <f>+VLOOKUP(A387,'liste écoles'!A:D,3,0)</f>
        <v>#N/A</v>
      </c>
      <c r="D387" s="21" t="e">
        <f>+VLOOKUP(A387,'liste écoles'!A:D,4,0)</f>
        <v>#N/A</v>
      </c>
      <c r="E387" s="21">
        <v>383</v>
      </c>
      <c r="F387" s="21"/>
      <c r="G387" s="21"/>
      <c r="H387" s="21"/>
      <c r="I387" s="21"/>
      <c r="J387" s="21"/>
      <c r="K387" s="21"/>
      <c r="L387" s="21"/>
      <c r="M387" s="21"/>
      <c r="N387" s="21"/>
      <c r="O387" s="22" t="str">
        <f t="shared" si="10"/>
        <v>/</v>
      </c>
      <c r="P387" s="21" t="e">
        <f>+VLOOKUP(O387,indices!C:G,3,0)</f>
        <v>#N/A</v>
      </c>
      <c r="Q387" s="26"/>
      <c r="R387" s="26"/>
      <c r="S387" s="26">
        <f t="shared" si="11"/>
        <v>0</v>
      </c>
      <c r="T387" s="21"/>
    </row>
    <row r="388" spans="1:20">
      <c r="A388" s="21"/>
      <c r="B388" s="21" t="e">
        <f>+VLOOKUP(A388,'liste écoles'!A:D,2,0)</f>
        <v>#N/A</v>
      </c>
      <c r="C388" s="21" t="e">
        <f>+VLOOKUP(A388,'liste écoles'!A:D,3,0)</f>
        <v>#N/A</v>
      </c>
      <c r="D388" s="21" t="e">
        <f>+VLOOKUP(A388,'liste écoles'!A:D,4,0)</f>
        <v>#N/A</v>
      </c>
      <c r="E388" s="21">
        <v>384</v>
      </c>
      <c r="F388" s="21"/>
      <c r="G388" s="21"/>
      <c r="H388" s="21"/>
      <c r="I388" s="21"/>
      <c r="J388" s="21"/>
      <c r="K388" s="21"/>
      <c r="L388" s="21"/>
      <c r="M388" s="21"/>
      <c r="N388" s="21"/>
      <c r="O388" s="22" t="str">
        <f t="shared" si="10"/>
        <v>/</v>
      </c>
      <c r="P388" s="21" t="e">
        <f>+VLOOKUP(O388,indices!C:G,3,0)</f>
        <v>#N/A</v>
      </c>
      <c r="Q388" s="26"/>
      <c r="R388" s="26"/>
      <c r="S388" s="26">
        <f t="shared" si="11"/>
        <v>0</v>
      </c>
      <c r="T388" s="21"/>
    </row>
    <row r="389" spans="1:20">
      <c r="A389" s="21"/>
      <c r="B389" s="21" t="e">
        <f>+VLOOKUP(A389,'liste écoles'!A:D,2,0)</f>
        <v>#N/A</v>
      </c>
      <c r="C389" s="21" t="e">
        <f>+VLOOKUP(A389,'liste écoles'!A:D,3,0)</f>
        <v>#N/A</v>
      </c>
      <c r="D389" s="21" t="e">
        <f>+VLOOKUP(A389,'liste écoles'!A:D,4,0)</f>
        <v>#N/A</v>
      </c>
      <c r="E389" s="21">
        <v>385</v>
      </c>
      <c r="F389" s="21"/>
      <c r="G389" s="21"/>
      <c r="H389" s="21"/>
      <c r="I389" s="21"/>
      <c r="J389" s="21"/>
      <c r="K389" s="21"/>
      <c r="L389" s="21"/>
      <c r="M389" s="21"/>
      <c r="N389" s="21"/>
      <c r="O389" s="22" t="str">
        <f t="shared" ref="O389:O452" si="12">+CONCATENATE(K389,"/",M389)</f>
        <v>/</v>
      </c>
      <c r="P389" s="21" t="e">
        <f>+VLOOKUP(O389,indices!C:G,3,0)</f>
        <v>#N/A</v>
      </c>
      <c r="Q389" s="26"/>
      <c r="R389" s="26"/>
      <c r="S389" s="26">
        <f t="shared" ref="S389:S452" si="13">+SUM(Q389:R389)</f>
        <v>0</v>
      </c>
      <c r="T389" s="21"/>
    </row>
    <row r="390" spans="1:20">
      <c r="A390" s="21"/>
      <c r="B390" s="21" t="e">
        <f>+VLOOKUP(A390,'liste écoles'!A:D,2,0)</f>
        <v>#N/A</v>
      </c>
      <c r="C390" s="21" t="e">
        <f>+VLOOKUP(A390,'liste écoles'!A:D,3,0)</f>
        <v>#N/A</v>
      </c>
      <c r="D390" s="21" t="e">
        <f>+VLOOKUP(A390,'liste écoles'!A:D,4,0)</f>
        <v>#N/A</v>
      </c>
      <c r="E390" s="21">
        <v>386</v>
      </c>
      <c r="F390" s="21"/>
      <c r="G390" s="21"/>
      <c r="H390" s="21"/>
      <c r="I390" s="21"/>
      <c r="J390" s="21"/>
      <c r="K390" s="21"/>
      <c r="L390" s="21"/>
      <c r="M390" s="21"/>
      <c r="N390" s="21"/>
      <c r="O390" s="22" t="str">
        <f t="shared" si="12"/>
        <v>/</v>
      </c>
      <c r="P390" s="21" t="e">
        <f>+VLOOKUP(O390,indices!C:G,3,0)</f>
        <v>#N/A</v>
      </c>
      <c r="Q390" s="26"/>
      <c r="R390" s="26"/>
      <c r="S390" s="26">
        <f t="shared" si="13"/>
        <v>0</v>
      </c>
      <c r="T390" s="21"/>
    </row>
    <row r="391" spans="1:20">
      <c r="A391" s="21"/>
      <c r="B391" s="21" t="e">
        <f>+VLOOKUP(A391,'liste écoles'!A:D,2,0)</f>
        <v>#N/A</v>
      </c>
      <c r="C391" s="21" t="e">
        <f>+VLOOKUP(A391,'liste écoles'!A:D,3,0)</f>
        <v>#N/A</v>
      </c>
      <c r="D391" s="21" t="e">
        <f>+VLOOKUP(A391,'liste écoles'!A:D,4,0)</f>
        <v>#N/A</v>
      </c>
      <c r="E391" s="21">
        <v>387</v>
      </c>
      <c r="F391" s="21"/>
      <c r="G391" s="21"/>
      <c r="H391" s="21"/>
      <c r="I391" s="21"/>
      <c r="J391" s="21"/>
      <c r="K391" s="21"/>
      <c r="L391" s="21"/>
      <c r="M391" s="21"/>
      <c r="N391" s="21"/>
      <c r="O391" s="22" t="str">
        <f t="shared" si="12"/>
        <v>/</v>
      </c>
      <c r="P391" s="21" t="e">
        <f>+VLOOKUP(O391,indices!C:G,3,0)</f>
        <v>#N/A</v>
      </c>
      <c r="Q391" s="26"/>
      <c r="R391" s="26"/>
      <c r="S391" s="26">
        <f t="shared" si="13"/>
        <v>0</v>
      </c>
      <c r="T391" s="21"/>
    </row>
    <row r="392" spans="1:20">
      <c r="A392" s="21"/>
      <c r="B392" s="21" t="e">
        <f>+VLOOKUP(A392,'liste écoles'!A:D,2,0)</f>
        <v>#N/A</v>
      </c>
      <c r="C392" s="21" t="e">
        <f>+VLOOKUP(A392,'liste écoles'!A:D,3,0)</f>
        <v>#N/A</v>
      </c>
      <c r="D392" s="21" t="e">
        <f>+VLOOKUP(A392,'liste écoles'!A:D,4,0)</f>
        <v>#N/A</v>
      </c>
      <c r="E392" s="21">
        <v>388</v>
      </c>
      <c r="F392" s="21"/>
      <c r="G392" s="21"/>
      <c r="H392" s="21"/>
      <c r="I392" s="21"/>
      <c r="J392" s="21"/>
      <c r="K392" s="21"/>
      <c r="L392" s="21"/>
      <c r="M392" s="21"/>
      <c r="N392" s="21"/>
      <c r="O392" s="22" t="str">
        <f t="shared" si="12"/>
        <v>/</v>
      </c>
      <c r="P392" s="21" t="e">
        <f>+VLOOKUP(O392,indices!C:G,3,0)</f>
        <v>#N/A</v>
      </c>
      <c r="Q392" s="26"/>
      <c r="R392" s="26"/>
      <c r="S392" s="26">
        <f t="shared" si="13"/>
        <v>0</v>
      </c>
      <c r="T392" s="21"/>
    </row>
    <row r="393" spans="1:20">
      <c r="A393" s="21"/>
      <c r="B393" s="21" t="e">
        <f>+VLOOKUP(A393,'liste écoles'!A:D,2,0)</f>
        <v>#N/A</v>
      </c>
      <c r="C393" s="21" t="e">
        <f>+VLOOKUP(A393,'liste écoles'!A:D,3,0)</f>
        <v>#N/A</v>
      </c>
      <c r="D393" s="21" t="e">
        <f>+VLOOKUP(A393,'liste écoles'!A:D,4,0)</f>
        <v>#N/A</v>
      </c>
      <c r="E393" s="21">
        <v>389</v>
      </c>
      <c r="F393" s="21"/>
      <c r="G393" s="21"/>
      <c r="H393" s="21"/>
      <c r="I393" s="21"/>
      <c r="J393" s="21"/>
      <c r="K393" s="21"/>
      <c r="L393" s="21"/>
      <c r="M393" s="21"/>
      <c r="N393" s="21"/>
      <c r="O393" s="22" t="str">
        <f t="shared" si="12"/>
        <v>/</v>
      </c>
      <c r="P393" s="21" t="e">
        <f>+VLOOKUP(O393,indices!C:G,3,0)</f>
        <v>#N/A</v>
      </c>
      <c r="Q393" s="26"/>
      <c r="R393" s="26"/>
      <c r="S393" s="26">
        <f t="shared" si="13"/>
        <v>0</v>
      </c>
      <c r="T393" s="21"/>
    </row>
    <row r="394" spans="1:20">
      <c r="A394" s="21"/>
      <c r="B394" s="21" t="e">
        <f>+VLOOKUP(A394,'liste écoles'!A:D,2,0)</f>
        <v>#N/A</v>
      </c>
      <c r="C394" s="21" t="e">
        <f>+VLOOKUP(A394,'liste écoles'!A:D,3,0)</f>
        <v>#N/A</v>
      </c>
      <c r="D394" s="21" t="e">
        <f>+VLOOKUP(A394,'liste écoles'!A:D,4,0)</f>
        <v>#N/A</v>
      </c>
      <c r="E394" s="21">
        <v>390</v>
      </c>
      <c r="F394" s="21"/>
      <c r="G394" s="21"/>
      <c r="H394" s="21"/>
      <c r="I394" s="21"/>
      <c r="J394" s="21"/>
      <c r="K394" s="21"/>
      <c r="L394" s="21"/>
      <c r="M394" s="21"/>
      <c r="N394" s="21"/>
      <c r="O394" s="22" t="str">
        <f t="shared" si="12"/>
        <v>/</v>
      </c>
      <c r="P394" s="21" t="e">
        <f>+VLOOKUP(O394,indices!C:G,3,0)</f>
        <v>#N/A</v>
      </c>
      <c r="Q394" s="26"/>
      <c r="R394" s="26"/>
      <c r="S394" s="26">
        <f t="shared" si="13"/>
        <v>0</v>
      </c>
      <c r="T394" s="21"/>
    </row>
    <row r="395" spans="1:20">
      <c r="A395" s="21"/>
      <c r="B395" s="21" t="e">
        <f>+VLOOKUP(A395,'liste écoles'!A:D,2,0)</f>
        <v>#N/A</v>
      </c>
      <c r="C395" s="21" t="e">
        <f>+VLOOKUP(A395,'liste écoles'!A:D,3,0)</f>
        <v>#N/A</v>
      </c>
      <c r="D395" s="21" t="e">
        <f>+VLOOKUP(A395,'liste écoles'!A:D,4,0)</f>
        <v>#N/A</v>
      </c>
      <c r="E395" s="21">
        <v>391</v>
      </c>
      <c r="F395" s="21"/>
      <c r="G395" s="21"/>
      <c r="H395" s="21"/>
      <c r="I395" s="21"/>
      <c r="J395" s="21"/>
      <c r="K395" s="21"/>
      <c r="L395" s="21"/>
      <c r="M395" s="21"/>
      <c r="N395" s="21"/>
      <c r="O395" s="22" t="str">
        <f t="shared" si="12"/>
        <v>/</v>
      </c>
      <c r="P395" s="21" t="e">
        <f>+VLOOKUP(O395,indices!C:G,3,0)</f>
        <v>#N/A</v>
      </c>
      <c r="Q395" s="26"/>
      <c r="R395" s="26"/>
      <c r="S395" s="26">
        <f t="shared" si="13"/>
        <v>0</v>
      </c>
      <c r="T395" s="21"/>
    </row>
    <row r="396" spans="1:20">
      <c r="A396" s="21"/>
      <c r="B396" s="21" t="e">
        <f>+VLOOKUP(A396,'liste écoles'!A:D,2,0)</f>
        <v>#N/A</v>
      </c>
      <c r="C396" s="21" t="e">
        <f>+VLOOKUP(A396,'liste écoles'!A:D,3,0)</f>
        <v>#N/A</v>
      </c>
      <c r="D396" s="21" t="e">
        <f>+VLOOKUP(A396,'liste écoles'!A:D,4,0)</f>
        <v>#N/A</v>
      </c>
      <c r="E396" s="21">
        <v>392</v>
      </c>
      <c r="F396" s="21"/>
      <c r="G396" s="21"/>
      <c r="H396" s="21"/>
      <c r="I396" s="21"/>
      <c r="J396" s="21"/>
      <c r="K396" s="21"/>
      <c r="L396" s="21"/>
      <c r="M396" s="21"/>
      <c r="N396" s="21"/>
      <c r="O396" s="22" t="str">
        <f t="shared" si="12"/>
        <v>/</v>
      </c>
      <c r="P396" s="21" t="e">
        <f>+VLOOKUP(O396,indices!C:G,3,0)</f>
        <v>#N/A</v>
      </c>
      <c r="Q396" s="26"/>
      <c r="R396" s="26"/>
      <c r="S396" s="26">
        <f t="shared" si="13"/>
        <v>0</v>
      </c>
      <c r="T396" s="21"/>
    </row>
    <row r="397" spans="1:20">
      <c r="A397" s="21"/>
      <c r="B397" s="21" t="e">
        <f>+VLOOKUP(A397,'liste écoles'!A:D,2,0)</f>
        <v>#N/A</v>
      </c>
      <c r="C397" s="21" t="e">
        <f>+VLOOKUP(A397,'liste écoles'!A:D,3,0)</f>
        <v>#N/A</v>
      </c>
      <c r="D397" s="21" t="e">
        <f>+VLOOKUP(A397,'liste écoles'!A:D,4,0)</f>
        <v>#N/A</v>
      </c>
      <c r="E397" s="21">
        <v>393</v>
      </c>
      <c r="F397" s="21"/>
      <c r="G397" s="21"/>
      <c r="H397" s="21"/>
      <c r="I397" s="21"/>
      <c r="J397" s="21"/>
      <c r="K397" s="21"/>
      <c r="L397" s="21"/>
      <c r="M397" s="21"/>
      <c r="N397" s="21"/>
      <c r="O397" s="22" t="str">
        <f t="shared" si="12"/>
        <v>/</v>
      </c>
      <c r="P397" s="21" t="e">
        <f>+VLOOKUP(O397,indices!C:G,3,0)</f>
        <v>#N/A</v>
      </c>
      <c r="Q397" s="26"/>
      <c r="R397" s="26"/>
      <c r="S397" s="26">
        <f t="shared" si="13"/>
        <v>0</v>
      </c>
      <c r="T397" s="21"/>
    </row>
    <row r="398" spans="1:20">
      <c r="A398" s="21"/>
      <c r="B398" s="21" t="e">
        <f>+VLOOKUP(A398,'liste écoles'!A:D,2,0)</f>
        <v>#N/A</v>
      </c>
      <c r="C398" s="21" t="e">
        <f>+VLOOKUP(A398,'liste écoles'!A:D,3,0)</f>
        <v>#N/A</v>
      </c>
      <c r="D398" s="21" t="e">
        <f>+VLOOKUP(A398,'liste écoles'!A:D,4,0)</f>
        <v>#N/A</v>
      </c>
      <c r="E398" s="21">
        <v>394</v>
      </c>
      <c r="F398" s="21"/>
      <c r="G398" s="21"/>
      <c r="H398" s="21"/>
      <c r="I398" s="21"/>
      <c r="J398" s="21"/>
      <c r="K398" s="21"/>
      <c r="L398" s="21"/>
      <c r="M398" s="21"/>
      <c r="N398" s="21"/>
      <c r="O398" s="22" t="str">
        <f t="shared" si="12"/>
        <v>/</v>
      </c>
      <c r="P398" s="21" t="e">
        <f>+VLOOKUP(O398,indices!C:G,3,0)</f>
        <v>#N/A</v>
      </c>
      <c r="Q398" s="26"/>
      <c r="R398" s="26"/>
      <c r="S398" s="26">
        <f t="shared" si="13"/>
        <v>0</v>
      </c>
      <c r="T398" s="21"/>
    </row>
    <row r="399" spans="1:20">
      <c r="A399" s="21"/>
      <c r="B399" s="21" t="e">
        <f>+VLOOKUP(A399,'liste écoles'!A:D,2,0)</f>
        <v>#N/A</v>
      </c>
      <c r="C399" s="21" t="e">
        <f>+VLOOKUP(A399,'liste écoles'!A:D,3,0)</f>
        <v>#N/A</v>
      </c>
      <c r="D399" s="21" t="e">
        <f>+VLOOKUP(A399,'liste écoles'!A:D,4,0)</f>
        <v>#N/A</v>
      </c>
      <c r="E399" s="21">
        <v>395</v>
      </c>
      <c r="F399" s="21"/>
      <c r="G399" s="21"/>
      <c r="H399" s="21"/>
      <c r="I399" s="21"/>
      <c r="J399" s="21"/>
      <c r="K399" s="21"/>
      <c r="L399" s="21"/>
      <c r="M399" s="21"/>
      <c r="N399" s="21"/>
      <c r="O399" s="22" t="str">
        <f t="shared" si="12"/>
        <v>/</v>
      </c>
      <c r="P399" s="21" t="e">
        <f>+VLOOKUP(O399,indices!C:G,3,0)</f>
        <v>#N/A</v>
      </c>
      <c r="Q399" s="26"/>
      <c r="R399" s="26"/>
      <c r="S399" s="26">
        <f t="shared" si="13"/>
        <v>0</v>
      </c>
      <c r="T399" s="21"/>
    </row>
    <row r="400" spans="1:20">
      <c r="A400" s="21"/>
      <c r="B400" s="21" t="e">
        <f>+VLOOKUP(A400,'liste écoles'!A:D,2,0)</f>
        <v>#N/A</v>
      </c>
      <c r="C400" s="21" t="e">
        <f>+VLOOKUP(A400,'liste écoles'!A:D,3,0)</f>
        <v>#N/A</v>
      </c>
      <c r="D400" s="21" t="e">
        <f>+VLOOKUP(A400,'liste écoles'!A:D,4,0)</f>
        <v>#N/A</v>
      </c>
      <c r="E400" s="21">
        <v>396</v>
      </c>
      <c r="F400" s="21"/>
      <c r="G400" s="21"/>
      <c r="H400" s="21"/>
      <c r="I400" s="21"/>
      <c r="J400" s="21"/>
      <c r="K400" s="21"/>
      <c r="L400" s="21"/>
      <c r="M400" s="21"/>
      <c r="N400" s="21"/>
      <c r="O400" s="22" t="str">
        <f t="shared" si="12"/>
        <v>/</v>
      </c>
      <c r="P400" s="21" t="e">
        <f>+VLOOKUP(O400,indices!C:G,3,0)</f>
        <v>#N/A</v>
      </c>
      <c r="Q400" s="26"/>
      <c r="R400" s="26"/>
      <c r="S400" s="26">
        <f t="shared" si="13"/>
        <v>0</v>
      </c>
      <c r="T400" s="21"/>
    </row>
    <row r="401" spans="1:20">
      <c r="A401" s="21"/>
      <c r="B401" s="21" t="e">
        <f>+VLOOKUP(A401,'liste écoles'!A:D,2,0)</f>
        <v>#N/A</v>
      </c>
      <c r="C401" s="21" t="e">
        <f>+VLOOKUP(A401,'liste écoles'!A:D,3,0)</f>
        <v>#N/A</v>
      </c>
      <c r="D401" s="21" t="e">
        <f>+VLOOKUP(A401,'liste écoles'!A:D,4,0)</f>
        <v>#N/A</v>
      </c>
      <c r="E401" s="21">
        <v>397</v>
      </c>
      <c r="F401" s="21"/>
      <c r="G401" s="21"/>
      <c r="H401" s="21"/>
      <c r="I401" s="21"/>
      <c r="J401" s="21"/>
      <c r="K401" s="21"/>
      <c r="L401" s="21"/>
      <c r="M401" s="21"/>
      <c r="N401" s="21"/>
      <c r="O401" s="22" t="str">
        <f t="shared" si="12"/>
        <v>/</v>
      </c>
      <c r="P401" s="21" t="e">
        <f>+VLOOKUP(O401,indices!C:G,3,0)</f>
        <v>#N/A</v>
      </c>
      <c r="Q401" s="26"/>
      <c r="R401" s="26"/>
      <c r="S401" s="26">
        <f t="shared" si="13"/>
        <v>0</v>
      </c>
      <c r="T401" s="21"/>
    </row>
    <row r="402" spans="1:20">
      <c r="A402" s="21"/>
      <c r="B402" s="21" t="e">
        <f>+VLOOKUP(A402,'liste écoles'!A:D,2,0)</f>
        <v>#N/A</v>
      </c>
      <c r="C402" s="21" t="e">
        <f>+VLOOKUP(A402,'liste écoles'!A:D,3,0)</f>
        <v>#N/A</v>
      </c>
      <c r="D402" s="21" t="e">
        <f>+VLOOKUP(A402,'liste écoles'!A:D,4,0)</f>
        <v>#N/A</v>
      </c>
      <c r="E402" s="21">
        <v>398</v>
      </c>
      <c r="F402" s="21"/>
      <c r="G402" s="21"/>
      <c r="H402" s="21"/>
      <c r="I402" s="21"/>
      <c r="J402" s="21"/>
      <c r="K402" s="21"/>
      <c r="L402" s="21"/>
      <c r="M402" s="21"/>
      <c r="N402" s="21"/>
      <c r="O402" s="22" t="str">
        <f t="shared" si="12"/>
        <v>/</v>
      </c>
      <c r="P402" s="21" t="e">
        <f>+VLOOKUP(O402,indices!C:G,3,0)</f>
        <v>#N/A</v>
      </c>
      <c r="Q402" s="26"/>
      <c r="R402" s="26"/>
      <c r="S402" s="26">
        <f t="shared" si="13"/>
        <v>0</v>
      </c>
      <c r="T402" s="21"/>
    </row>
    <row r="403" spans="1:20">
      <c r="A403" s="21"/>
      <c r="B403" s="21" t="e">
        <f>+VLOOKUP(A403,'liste écoles'!A:D,2,0)</f>
        <v>#N/A</v>
      </c>
      <c r="C403" s="21" t="e">
        <f>+VLOOKUP(A403,'liste écoles'!A:D,3,0)</f>
        <v>#N/A</v>
      </c>
      <c r="D403" s="21" t="e">
        <f>+VLOOKUP(A403,'liste écoles'!A:D,4,0)</f>
        <v>#N/A</v>
      </c>
      <c r="E403" s="21">
        <v>399</v>
      </c>
      <c r="F403" s="21"/>
      <c r="G403" s="21"/>
      <c r="H403" s="21"/>
      <c r="I403" s="21"/>
      <c r="J403" s="21"/>
      <c r="K403" s="21"/>
      <c r="L403" s="21"/>
      <c r="M403" s="21"/>
      <c r="N403" s="21"/>
      <c r="O403" s="22" t="str">
        <f t="shared" si="12"/>
        <v>/</v>
      </c>
      <c r="P403" s="21" t="e">
        <f>+VLOOKUP(O403,indices!C:G,3,0)</f>
        <v>#N/A</v>
      </c>
      <c r="Q403" s="26"/>
      <c r="R403" s="26"/>
      <c r="S403" s="26">
        <f t="shared" si="13"/>
        <v>0</v>
      </c>
      <c r="T403" s="21"/>
    </row>
    <row r="404" spans="1:20">
      <c r="A404" s="21"/>
      <c r="B404" s="21" t="e">
        <f>+VLOOKUP(A404,'liste écoles'!A:D,2,0)</f>
        <v>#N/A</v>
      </c>
      <c r="C404" s="21" t="e">
        <f>+VLOOKUP(A404,'liste écoles'!A:D,3,0)</f>
        <v>#N/A</v>
      </c>
      <c r="D404" s="21" t="e">
        <f>+VLOOKUP(A404,'liste écoles'!A:D,4,0)</f>
        <v>#N/A</v>
      </c>
      <c r="E404" s="21">
        <v>400</v>
      </c>
      <c r="F404" s="21"/>
      <c r="G404" s="21"/>
      <c r="H404" s="21"/>
      <c r="I404" s="21"/>
      <c r="J404" s="21"/>
      <c r="K404" s="21"/>
      <c r="L404" s="21"/>
      <c r="M404" s="21"/>
      <c r="N404" s="21"/>
      <c r="O404" s="22" t="str">
        <f t="shared" si="12"/>
        <v>/</v>
      </c>
      <c r="P404" s="21" t="e">
        <f>+VLOOKUP(O404,indices!C:G,3,0)</f>
        <v>#N/A</v>
      </c>
      <c r="Q404" s="26"/>
      <c r="R404" s="26"/>
      <c r="S404" s="26">
        <f t="shared" si="13"/>
        <v>0</v>
      </c>
      <c r="T404" s="21"/>
    </row>
    <row r="405" spans="1:20">
      <c r="A405" s="21"/>
      <c r="B405" s="21" t="e">
        <f>+VLOOKUP(A405,'liste écoles'!A:D,2,0)</f>
        <v>#N/A</v>
      </c>
      <c r="C405" s="21" t="e">
        <f>+VLOOKUP(A405,'liste écoles'!A:D,3,0)</f>
        <v>#N/A</v>
      </c>
      <c r="D405" s="21" t="e">
        <f>+VLOOKUP(A405,'liste écoles'!A:D,4,0)</f>
        <v>#N/A</v>
      </c>
      <c r="E405" s="21">
        <v>401</v>
      </c>
      <c r="F405" s="21"/>
      <c r="G405" s="21"/>
      <c r="H405" s="21"/>
      <c r="I405" s="21"/>
      <c r="J405" s="21"/>
      <c r="K405" s="21"/>
      <c r="L405" s="21"/>
      <c r="M405" s="21"/>
      <c r="N405" s="21"/>
      <c r="O405" s="22" t="str">
        <f t="shared" si="12"/>
        <v>/</v>
      </c>
      <c r="P405" s="21" t="e">
        <f>+VLOOKUP(O405,indices!C:G,3,0)</f>
        <v>#N/A</v>
      </c>
      <c r="Q405" s="26"/>
      <c r="R405" s="26"/>
      <c r="S405" s="26">
        <f t="shared" si="13"/>
        <v>0</v>
      </c>
      <c r="T405" s="21"/>
    </row>
    <row r="406" spans="1:20">
      <c r="A406" s="21"/>
      <c r="B406" s="21" t="e">
        <f>+VLOOKUP(A406,'liste écoles'!A:D,2,0)</f>
        <v>#N/A</v>
      </c>
      <c r="C406" s="21" t="e">
        <f>+VLOOKUP(A406,'liste écoles'!A:D,3,0)</f>
        <v>#N/A</v>
      </c>
      <c r="D406" s="21" t="e">
        <f>+VLOOKUP(A406,'liste écoles'!A:D,4,0)</f>
        <v>#N/A</v>
      </c>
      <c r="E406" s="21">
        <v>402</v>
      </c>
      <c r="F406" s="21"/>
      <c r="G406" s="21"/>
      <c r="H406" s="21"/>
      <c r="I406" s="21"/>
      <c r="J406" s="21"/>
      <c r="K406" s="21"/>
      <c r="L406" s="21"/>
      <c r="M406" s="21"/>
      <c r="N406" s="21"/>
      <c r="O406" s="22" t="str">
        <f t="shared" si="12"/>
        <v>/</v>
      </c>
      <c r="P406" s="21" t="e">
        <f>+VLOOKUP(O406,indices!C:G,3,0)</f>
        <v>#N/A</v>
      </c>
      <c r="Q406" s="26"/>
      <c r="R406" s="26"/>
      <c r="S406" s="26">
        <f t="shared" si="13"/>
        <v>0</v>
      </c>
      <c r="T406" s="21"/>
    </row>
    <row r="407" spans="1:20">
      <c r="A407" s="21"/>
      <c r="B407" s="21" t="e">
        <f>+VLOOKUP(A407,'liste écoles'!A:D,2,0)</f>
        <v>#N/A</v>
      </c>
      <c r="C407" s="21" t="e">
        <f>+VLOOKUP(A407,'liste écoles'!A:D,3,0)</f>
        <v>#N/A</v>
      </c>
      <c r="D407" s="21" t="e">
        <f>+VLOOKUP(A407,'liste écoles'!A:D,4,0)</f>
        <v>#N/A</v>
      </c>
      <c r="E407" s="21">
        <v>403</v>
      </c>
      <c r="F407" s="21"/>
      <c r="G407" s="21"/>
      <c r="H407" s="21"/>
      <c r="I407" s="21"/>
      <c r="J407" s="21"/>
      <c r="K407" s="21"/>
      <c r="L407" s="21"/>
      <c r="M407" s="21"/>
      <c r="N407" s="21"/>
      <c r="O407" s="22" t="str">
        <f t="shared" si="12"/>
        <v>/</v>
      </c>
      <c r="P407" s="21" t="e">
        <f>+VLOOKUP(O407,indices!C:G,3,0)</f>
        <v>#N/A</v>
      </c>
      <c r="Q407" s="26"/>
      <c r="R407" s="26"/>
      <c r="S407" s="26">
        <f t="shared" si="13"/>
        <v>0</v>
      </c>
      <c r="T407" s="21"/>
    </row>
    <row r="408" spans="1:20">
      <c r="A408" s="21"/>
      <c r="B408" s="21" t="e">
        <f>+VLOOKUP(A408,'liste écoles'!A:D,2,0)</f>
        <v>#N/A</v>
      </c>
      <c r="C408" s="21" t="e">
        <f>+VLOOKUP(A408,'liste écoles'!A:D,3,0)</f>
        <v>#N/A</v>
      </c>
      <c r="D408" s="21" t="e">
        <f>+VLOOKUP(A408,'liste écoles'!A:D,4,0)</f>
        <v>#N/A</v>
      </c>
      <c r="E408" s="21">
        <v>404</v>
      </c>
      <c r="F408" s="21"/>
      <c r="G408" s="21"/>
      <c r="H408" s="21"/>
      <c r="I408" s="21"/>
      <c r="J408" s="21"/>
      <c r="K408" s="21"/>
      <c r="L408" s="21"/>
      <c r="M408" s="21"/>
      <c r="N408" s="21"/>
      <c r="O408" s="22" t="str">
        <f t="shared" si="12"/>
        <v>/</v>
      </c>
      <c r="P408" s="21" t="e">
        <f>+VLOOKUP(O408,indices!C:G,3,0)</f>
        <v>#N/A</v>
      </c>
      <c r="Q408" s="26"/>
      <c r="R408" s="26"/>
      <c r="S408" s="26">
        <f t="shared" si="13"/>
        <v>0</v>
      </c>
      <c r="T408" s="21"/>
    </row>
    <row r="409" spans="1:20">
      <c r="A409" s="21"/>
      <c r="B409" s="21" t="e">
        <f>+VLOOKUP(A409,'liste écoles'!A:D,2,0)</f>
        <v>#N/A</v>
      </c>
      <c r="C409" s="21" t="e">
        <f>+VLOOKUP(A409,'liste écoles'!A:D,3,0)</f>
        <v>#N/A</v>
      </c>
      <c r="D409" s="21" t="e">
        <f>+VLOOKUP(A409,'liste écoles'!A:D,4,0)</f>
        <v>#N/A</v>
      </c>
      <c r="E409" s="21">
        <v>405</v>
      </c>
      <c r="F409" s="21"/>
      <c r="G409" s="21"/>
      <c r="H409" s="21"/>
      <c r="I409" s="21"/>
      <c r="J409" s="21"/>
      <c r="K409" s="21"/>
      <c r="L409" s="21"/>
      <c r="M409" s="21"/>
      <c r="N409" s="21"/>
      <c r="O409" s="22" t="str">
        <f t="shared" si="12"/>
        <v>/</v>
      </c>
      <c r="P409" s="21" t="e">
        <f>+VLOOKUP(O409,indices!C:G,3,0)</f>
        <v>#N/A</v>
      </c>
      <c r="Q409" s="26"/>
      <c r="R409" s="26"/>
      <c r="S409" s="26">
        <f t="shared" si="13"/>
        <v>0</v>
      </c>
      <c r="T409" s="21"/>
    </row>
    <row r="410" spans="1:20">
      <c r="A410" s="21"/>
      <c r="B410" s="21" t="e">
        <f>+VLOOKUP(A410,'liste écoles'!A:D,2,0)</f>
        <v>#N/A</v>
      </c>
      <c r="C410" s="21" t="e">
        <f>+VLOOKUP(A410,'liste écoles'!A:D,3,0)</f>
        <v>#N/A</v>
      </c>
      <c r="D410" s="21" t="e">
        <f>+VLOOKUP(A410,'liste écoles'!A:D,4,0)</f>
        <v>#N/A</v>
      </c>
      <c r="E410" s="21">
        <v>406</v>
      </c>
      <c r="F410" s="21"/>
      <c r="G410" s="21"/>
      <c r="H410" s="21"/>
      <c r="I410" s="21"/>
      <c r="J410" s="21"/>
      <c r="K410" s="21"/>
      <c r="L410" s="21"/>
      <c r="M410" s="21"/>
      <c r="N410" s="21"/>
      <c r="O410" s="22" t="str">
        <f t="shared" si="12"/>
        <v>/</v>
      </c>
      <c r="P410" s="21" t="e">
        <f>+VLOOKUP(O410,indices!C:G,3,0)</f>
        <v>#N/A</v>
      </c>
      <c r="Q410" s="26"/>
      <c r="R410" s="26"/>
      <c r="S410" s="26">
        <f t="shared" si="13"/>
        <v>0</v>
      </c>
      <c r="T410" s="21"/>
    </row>
    <row r="411" spans="1:20">
      <c r="A411" s="21"/>
      <c r="B411" s="21" t="e">
        <f>+VLOOKUP(A411,'liste écoles'!A:D,2,0)</f>
        <v>#N/A</v>
      </c>
      <c r="C411" s="21" t="e">
        <f>+VLOOKUP(A411,'liste écoles'!A:D,3,0)</f>
        <v>#N/A</v>
      </c>
      <c r="D411" s="21" t="e">
        <f>+VLOOKUP(A411,'liste écoles'!A:D,4,0)</f>
        <v>#N/A</v>
      </c>
      <c r="E411" s="21">
        <v>407</v>
      </c>
      <c r="F411" s="21"/>
      <c r="G411" s="21"/>
      <c r="H411" s="21"/>
      <c r="I411" s="21"/>
      <c r="J411" s="21"/>
      <c r="K411" s="21"/>
      <c r="L411" s="21"/>
      <c r="M411" s="21"/>
      <c r="N411" s="21"/>
      <c r="O411" s="22" t="str">
        <f t="shared" si="12"/>
        <v>/</v>
      </c>
      <c r="P411" s="21" t="e">
        <f>+VLOOKUP(O411,indices!C:G,3,0)</f>
        <v>#N/A</v>
      </c>
      <c r="Q411" s="26"/>
      <c r="R411" s="26"/>
      <c r="S411" s="26">
        <f t="shared" si="13"/>
        <v>0</v>
      </c>
      <c r="T411" s="21"/>
    </row>
    <row r="412" spans="1:20">
      <c r="A412" s="21"/>
      <c r="B412" s="21" t="e">
        <f>+VLOOKUP(A412,'liste écoles'!A:D,2,0)</f>
        <v>#N/A</v>
      </c>
      <c r="C412" s="21" t="e">
        <f>+VLOOKUP(A412,'liste écoles'!A:D,3,0)</f>
        <v>#N/A</v>
      </c>
      <c r="D412" s="21" t="e">
        <f>+VLOOKUP(A412,'liste écoles'!A:D,4,0)</f>
        <v>#N/A</v>
      </c>
      <c r="E412" s="21">
        <v>408</v>
      </c>
      <c r="F412" s="21"/>
      <c r="G412" s="21"/>
      <c r="H412" s="21"/>
      <c r="I412" s="21"/>
      <c r="J412" s="21"/>
      <c r="K412" s="21"/>
      <c r="L412" s="21"/>
      <c r="M412" s="21"/>
      <c r="N412" s="21"/>
      <c r="O412" s="22" t="str">
        <f t="shared" si="12"/>
        <v>/</v>
      </c>
      <c r="P412" s="21" t="e">
        <f>+VLOOKUP(O412,indices!C:G,3,0)</f>
        <v>#N/A</v>
      </c>
      <c r="Q412" s="26"/>
      <c r="R412" s="26"/>
      <c r="S412" s="26">
        <f t="shared" si="13"/>
        <v>0</v>
      </c>
      <c r="T412" s="21"/>
    </row>
    <row r="413" spans="1:20">
      <c r="A413" s="21"/>
      <c r="B413" s="21" t="e">
        <f>+VLOOKUP(A413,'liste écoles'!A:D,2,0)</f>
        <v>#N/A</v>
      </c>
      <c r="C413" s="21" t="e">
        <f>+VLOOKUP(A413,'liste écoles'!A:D,3,0)</f>
        <v>#N/A</v>
      </c>
      <c r="D413" s="21" t="e">
        <f>+VLOOKUP(A413,'liste écoles'!A:D,4,0)</f>
        <v>#N/A</v>
      </c>
      <c r="E413" s="21">
        <v>409</v>
      </c>
      <c r="F413" s="21"/>
      <c r="G413" s="21"/>
      <c r="H413" s="21"/>
      <c r="I413" s="21"/>
      <c r="J413" s="21"/>
      <c r="K413" s="21"/>
      <c r="L413" s="21"/>
      <c r="M413" s="21"/>
      <c r="N413" s="21"/>
      <c r="O413" s="22" t="str">
        <f t="shared" si="12"/>
        <v>/</v>
      </c>
      <c r="P413" s="21" t="e">
        <f>+VLOOKUP(O413,indices!C:G,3,0)</f>
        <v>#N/A</v>
      </c>
      <c r="Q413" s="26"/>
      <c r="R413" s="26"/>
      <c r="S413" s="26">
        <f t="shared" si="13"/>
        <v>0</v>
      </c>
      <c r="T413" s="21"/>
    </row>
    <row r="414" spans="1:20">
      <c r="A414" s="21"/>
      <c r="B414" s="21" t="e">
        <f>+VLOOKUP(A414,'liste écoles'!A:D,2,0)</f>
        <v>#N/A</v>
      </c>
      <c r="C414" s="21" t="e">
        <f>+VLOOKUP(A414,'liste écoles'!A:D,3,0)</f>
        <v>#N/A</v>
      </c>
      <c r="D414" s="21" t="e">
        <f>+VLOOKUP(A414,'liste écoles'!A:D,4,0)</f>
        <v>#N/A</v>
      </c>
      <c r="E414" s="21">
        <v>410</v>
      </c>
      <c r="F414" s="21"/>
      <c r="G414" s="21"/>
      <c r="H414" s="21"/>
      <c r="I414" s="21"/>
      <c r="J414" s="21"/>
      <c r="K414" s="21"/>
      <c r="L414" s="21"/>
      <c r="M414" s="21"/>
      <c r="N414" s="21"/>
      <c r="O414" s="22" t="str">
        <f t="shared" si="12"/>
        <v>/</v>
      </c>
      <c r="P414" s="21" t="e">
        <f>+VLOOKUP(O414,indices!C:G,3,0)</f>
        <v>#N/A</v>
      </c>
      <c r="Q414" s="26"/>
      <c r="R414" s="26"/>
      <c r="S414" s="26">
        <f t="shared" si="13"/>
        <v>0</v>
      </c>
      <c r="T414" s="21"/>
    </row>
    <row r="415" spans="1:20">
      <c r="A415" s="21"/>
      <c r="B415" s="21" t="e">
        <f>+VLOOKUP(A415,'liste écoles'!A:D,2,0)</f>
        <v>#N/A</v>
      </c>
      <c r="C415" s="21" t="e">
        <f>+VLOOKUP(A415,'liste écoles'!A:D,3,0)</f>
        <v>#N/A</v>
      </c>
      <c r="D415" s="21" t="e">
        <f>+VLOOKUP(A415,'liste écoles'!A:D,4,0)</f>
        <v>#N/A</v>
      </c>
      <c r="E415" s="21">
        <v>411</v>
      </c>
      <c r="F415" s="21"/>
      <c r="G415" s="21"/>
      <c r="H415" s="21"/>
      <c r="I415" s="21"/>
      <c r="J415" s="21"/>
      <c r="K415" s="21"/>
      <c r="L415" s="21"/>
      <c r="M415" s="21"/>
      <c r="N415" s="21"/>
      <c r="O415" s="22" t="str">
        <f t="shared" si="12"/>
        <v>/</v>
      </c>
      <c r="P415" s="21" t="e">
        <f>+VLOOKUP(O415,indices!C:G,3,0)</f>
        <v>#N/A</v>
      </c>
      <c r="Q415" s="26"/>
      <c r="R415" s="26"/>
      <c r="S415" s="26">
        <f t="shared" si="13"/>
        <v>0</v>
      </c>
      <c r="T415" s="21"/>
    </row>
    <row r="416" spans="1:20">
      <c r="A416" s="21"/>
      <c r="B416" s="21" t="e">
        <f>+VLOOKUP(A416,'liste écoles'!A:D,2,0)</f>
        <v>#N/A</v>
      </c>
      <c r="C416" s="21" t="e">
        <f>+VLOOKUP(A416,'liste écoles'!A:D,3,0)</f>
        <v>#N/A</v>
      </c>
      <c r="D416" s="21" t="e">
        <f>+VLOOKUP(A416,'liste écoles'!A:D,4,0)</f>
        <v>#N/A</v>
      </c>
      <c r="E416" s="21">
        <v>412</v>
      </c>
      <c r="F416" s="21"/>
      <c r="G416" s="21"/>
      <c r="H416" s="21"/>
      <c r="I416" s="21"/>
      <c r="J416" s="21"/>
      <c r="K416" s="21"/>
      <c r="L416" s="21"/>
      <c r="M416" s="21"/>
      <c r="N416" s="21"/>
      <c r="O416" s="22" t="str">
        <f t="shared" si="12"/>
        <v>/</v>
      </c>
      <c r="P416" s="21" t="e">
        <f>+VLOOKUP(O416,indices!C:G,3,0)</f>
        <v>#N/A</v>
      </c>
      <c r="Q416" s="26"/>
      <c r="R416" s="26"/>
      <c r="S416" s="26">
        <f t="shared" si="13"/>
        <v>0</v>
      </c>
      <c r="T416" s="21"/>
    </row>
    <row r="417" spans="1:20">
      <c r="A417" s="21"/>
      <c r="B417" s="21" t="e">
        <f>+VLOOKUP(A417,'liste écoles'!A:D,2,0)</f>
        <v>#N/A</v>
      </c>
      <c r="C417" s="21" t="e">
        <f>+VLOOKUP(A417,'liste écoles'!A:D,3,0)</f>
        <v>#N/A</v>
      </c>
      <c r="D417" s="21" t="e">
        <f>+VLOOKUP(A417,'liste écoles'!A:D,4,0)</f>
        <v>#N/A</v>
      </c>
      <c r="E417" s="21">
        <v>413</v>
      </c>
      <c r="F417" s="21"/>
      <c r="G417" s="21"/>
      <c r="H417" s="21"/>
      <c r="I417" s="21"/>
      <c r="J417" s="21"/>
      <c r="K417" s="21"/>
      <c r="L417" s="21"/>
      <c r="M417" s="21"/>
      <c r="N417" s="21"/>
      <c r="O417" s="22" t="str">
        <f t="shared" si="12"/>
        <v>/</v>
      </c>
      <c r="P417" s="21" t="e">
        <f>+VLOOKUP(O417,indices!C:G,3,0)</f>
        <v>#N/A</v>
      </c>
      <c r="Q417" s="26"/>
      <c r="R417" s="26"/>
      <c r="S417" s="26">
        <f t="shared" si="13"/>
        <v>0</v>
      </c>
      <c r="T417" s="21"/>
    </row>
    <row r="418" spans="1:20">
      <c r="A418" s="21"/>
      <c r="B418" s="21" t="e">
        <f>+VLOOKUP(A418,'liste écoles'!A:D,2,0)</f>
        <v>#N/A</v>
      </c>
      <c r="C418" s="21" t="e">
        <f>+VLOOKUP(A418,'liste écoles'!A:D,3,0)</f>
        <v>#N/A</v>
      </c>
      <c r="D418" s="21" t="e">
        <f>+VLOOKUP(A418,'liste écoles'!A:D,4,0)</f>
        <v>#N/A</v>
      </c>
      <c r="E418" s="21">
        <v>414</v>
      </c>
      <c r="F418" s="21"/>
      <c r="G418" s="21"/>
      <c r="H418" s="21"/>
      <c r="I418" s="21"/>
      <c r="J418" s="21"/>
      <c r="K418" s="21"/>
      <c r="L418" s="21"/>
      <c r="M418" s="21"/>
      <c r="N418" s="21"/>
      <c r="O418" s="22" t="str">
        <f t="shared" si="12"/>
        <v>/</v>
      </c>
      <c r="P418" s="21" t="e">
        <f>+VLOOKUP(O418,indices!C:G,3,0)</f>
        <v>#N/A</v>
      </c>
      <c r="Q418" s="26"/>
      <c r="R418" s="26"/>
      <c r="S418" s="26">
        <f t="shared" si="13"/>
        <v>0</v>
      </c>
      <c r="T418" s="21"/>
    </row>
    <row r="419" spans="1:20">
      <c r="A419" s="21"/>
      <c r="B419" s="21" t="e">
        <f>+VLOOKUP(A419,'liste écoles'!A:D,2,0)</f>
        <v>#N/A</v>
      </c>
      <c r="C419" s="21" t="e">
        <f>+VLOOKUP(A419,'liste écoles'!A:D,3,0)</f>
        <v>#N/A</v>
      </c>
      <c r="D419" s="21" t="e">
        <f>+VLOOKUP(A419,'liste écoles'!A:D,4,0)</f>
        <v>#N/A</v>
      </c>
      <c r="E419" s="21">
        <v>415</v>
      </c>
      <c r="F419" s="21"/>
      <c r="G419" s="21"/>
      <c r="H419" s="21"/>
      <c r="I419" s="21"/>
      <c r="J419" s="21"/>
      <c r="K419" s="21"/>
      <c r="L419" s="21"/>
      <c r="M419" s="21"/>
      <c r="N419" s="21"/>
      <c r="O419" s="22" t="str">
        <f t="shared" si="12"/>
        <v>/</v>
      </c>
      <c r="P419" s="21" t="e">
        <f>+VLOOKUP(O419,indices!C:G,3,0)</f>
        <v>#N/A</v>
      </c>
      <c r="Q419" s="26"/>
      <c r="R419" s="26"/>
      <c r="S419" s="26">
        <f t="shared" si="13"/>
        <v>0</v>
      </c>
      <c r="T419" s="21"/>
    </row>
    <row r="420" spans="1:20">
      <c r="A420" s="21"/>
      <c r="B420" s="21" t="e">
        <f>+VLOOKUP(A420,'liste écoles'!A:D,2,0)</f>
        <v>#N/A</v>
      </c>
      <c r="C420" s="21" t="e">
        <f>+VLOOKUP(A420,'liste écoles'!A:D,3,0)</f>
        <v>#N/A</v>
      </c>
      <c r="D420" s="21" t="e">
        <f>+VLOOKUP(A420,'liste écoles'!A:D,4,0)</f>
        <v>#N/A</v>
      </c>
      <c r="E420" s="21">
        <v>416</v>
      </c>
      <c r="F420" s="21"/>
      <c r="G420" s="21"/>
      <c r="H420" s="21"/>
      <c r="I420" s="21"/>
      <c r="J420" s="21"/>
      <c r="K420" s="21"/>
      <c r="L420" s="21"/>
      <c r="M420" s="21"/>
      <c r="N420" s="21"/>
      <c r="O420" s="22" t="str">
        <f t="shared" si="12"/>
        <v>/</v>
      </c>
      <c r="P420" s="21" t="e">
        <f>+VLOOKUP(O420,indices!C:G,3,0)</f>
        <v>#N/A</v>
      </c>
      <c r="Q420" s="26"/>
      <c r="R420" s="26"/>
      <c r="S420" s="26">
        <f t="shared" si="13"/>
        <v>0</v>
      </c>
      <c r="T420" s="21"/>
    </row>
    <row r="421" spans="1:20">
      <c r="A421" s="21"/>
      <c r="B421" s="21" t="e">
        <f>+VLOOKUP(A421,'liste écoles'!A:D,2,0)</f>
        <v>#N/A</v>
      </c>
      <c r="C421" s="21" t="e">
        <f>+VLOOKUP(A421,'liste écoles'!A:D,3,0)</f>
        <v>#N/A</v>
      </c>
      <c r="D421" s="21" t="e">
        <f>+VLOOKUP(A421,'liste écoles'!A:D,4,0)</f>
        <v>#N/A</v>
      </c>
      <c r="E421" s="21">
        <v>417</v>
      </c>
      <c r="F421" s="21"/>
      <c r="G421" s="21"/>
      <c r="H421" s="21"/>
      <c r="I421" s="21"/>
      <c r="J421" s="21"/>
      <c r="K421" s="21"/>
      <c r="L421" s="21"/>
      <c r="M421" s="21"/>
      <c r="N421" s="21"/>
      <c r="O421" s="22" t="str">
        <f t="shared" si="12"/>
        <v>/</v>
      </c>
      <c r="P421" s="21" t="e">
        <f>+VLOOKUP(O421,indices!C:G,3,0)</f>
        <v>#N/A</v>
      </c>
      <c r="Q421" s="26"/>
      <c r="R421" s="26"/>
      <c r="S421" s="26">
        <f t="shared" si="13"/>
        <v>0</v>
      </c>
      <c r="T421" s="21"/>
    </row>
    <row r="422" spans="1:20">
      <c r="A422" s="21"/>
      <c r="B422" s="21" t="e">
        <f>+VLOOKUP(A422,'liste écoles'!A:D,2,0)</f>
        <v>#N/A</v>
      </c>
      <c r="C422" s="21" t="e">
        <f>+VLOOKUP(A422,'liste écoles'!A:D,3,0)</f>
        <v>#N/A</v>
      </c>
      <c r="D422" s="21" t="e">
        <f>+VLOOKUP(A422,'liste écoles'!A:D,4,0)</f>
        <v>#N/A</v>
      </c>
      <c r="E422" s="21">
        <v>418</v>
      </c>
      <c r="F422" s="21"/>
      <c r="G422" s="21"/>
      <c r="H422" s="21"/>
      <c r="I422" s="21"/>
      <c r="J422" s="21"/>
      <c r="K422" s="21"/>
      <c r="L422" s="21"/>
      <c r="M422" s="21"/>
      <c r="N422" s="21"/>
      <c r="O422" s="22" t="str">
        <f t="shared" si="12"/>
        <v>/</v>
      </c>
      <c r="P422" s="21" t="e">
        <f>+VLOOKUP(O422,indices!C:G,3,0)</f>
        <v>#N/A</v>
      </c>
      <c r="Q422" s="26"/>
      <c r="R422" s="26"/>
      <c r="S422" s="26">
        <f t="shared" si="13"/>
        <v>0</v>
      </c>
      <c r="T422" s="21"/>
    </row>
    <row r="423" spans="1:20">
      <c r="A423" s="21"/>
      <c r="B423" s="21" t="e">
        <f>+VLOOKUP(A423,'liste écoles'!A:D,2,0)</f>
        <v>#N/A</v>
      </c>
      <c r="C423" s="21" t="e">
        <f>+VLOOKUP(A423,'liste écoles'!A:D,3,0)</f>
        <v>#N/A</v>
      </c>
      <c r="D423" s="21" t="e">
        <f>+VLOOKUP(A423,'liste écoles'!A:D,4,0)</f>
        <v>#N/A</v>
      </c>
      <c r="E423" s="21">
        <v>419</v>
      </c>
      <c r="F423" s="21"/>
      <c r="G423" s="21"/>
      <c r="H423" s="21"/>
      <c r="I423" s="21"/>
      <c r="J423" s="21"/>
      <c r="K423" s="21"/>
      <c r="L423" s="21"/>
      <c r="M423" s="21"/>
      <c r="N423" s="21"/>
      <c r="O423" s="22" t="str">
        <f t="shared" si="12"/>
        <v>/</v>
      </c>
      <c r="P423" s="21" t="e">
        <f>+VLOOKUP(O423,indices!C:G,3,0)</f>
        <v>#N/A</v>
      </c>
      <c r="Q423" s="26"/>
      <c r="R423" s="26"/>
      <c r="S423" s="26">
        <f t="shared" si="13"/>
        <v>0</v>
      </c>
      <c r="T423" s="21"/>
    </row>
    <row r="424" spans="1:20">
      <c r="A424" s="21"/>
      <c r="B424" s="21" t="e">
        <f>+VLOOKUP(A424,'liste écoles'!A:D,2,0)</f>
        <v>#N/A</v>
      </c>
      <c r="C424" s="21" t="e">
        <f>+VLOOKUP(A424,'liste écoles'!A:D,3,0)</f>
        <v>#N/A</v>
      </c>
      <c r="D424" s="21" t="e">
        <f>+VLOOKUP(A424,'liste écoles'!A:D,4,0)</f>
        <v>#N/A</v>
      </c>
      <c r="E424" s="21">
        <v>420</v>
      </c>
      <c r="F424" s="21"/>
      <c r="G424" s="21"/>
      <c r="H424" s="21"/>
      <c r="I424" s="21"/>
      <c r="J424" s="21"/>
      <c r="K424" s="21"/>
      <c r="L424" s="21"/>
      <c r="M424" s="21"/>
      <c r="N424" s="21"/>
      <c r="O424" s="22" t="str">
        <f t="shared" si="12"/>
        <v>/</v>
      </c>
      <c r="P424" s="21" t="e">
        <f>+VLOOKUP(O424,indices!C:G,3,0)</f>
        <v>#N/A</v>
      </c>
      <c r="Q424" s="26"/>
      <c r="R424" s="26"/>
      <c r="S424" s="26">
        <f t="shared" si="13"/>
        <v>0</v>
      </c>
      <c r="T424" s="21"/>
    </row>
    <row r="425" spans="1:20">
      <c r="A425" s="21"/>
      <c r="B425" s="21" t="e">
        <f>+VLOOKUP(A425,'liste écoles'!A:D,2,0)</f>
        <v>#N/A</v>
      </c>
      <c r="C425" s="21" t="e">
        <f>+VLOOKUP(A425,'liste écoles'!A:D,3,0)</f>
        <v>#N/A</v>
      </c>
      <c r="D425" s="21" t="e">
        <f>+VLOOKUP(A425,'liste écoles'!A:D,4,0)</f>
        <v>#N/A</v>
      </c>
      <c r="E425" s="21">
        <v>421</v>
      </c>
      <c r="F425" s="21"/>
      <c r="G425" s="21"/>
      <c r="H425" s="21"/>
      <c r="I425" s="21"/>
      <c r="J425" s="21"/>
      <c r="K425" s="21"/>
      <c r="L425" s="21"/>
      <c r="M425" s="21"/>
      <c r="N425" s="21"/>
      <c r="O425" s="22" t="str">
        <f t="shared" si="12"/>
        <v>/</v>
      </c>
      <c r="P425" s="21" t="e">
        <f>+VLOOKUP(O425,indices!C:G,3,0)</f>
        <v>#N/A</v>
      </c>
      <c r="Q425" s="26"/>
      <c r="R425" s="26"/>
      <c r="S425" s="26">
        <f t="shared" si="13"/>
        <v>0</v>
      </c>
      <c r="T425" s="21"/>
    </row>
    <row r="426" spans="1:20">
      <c r="A426" s="21"/>
      <c r="B426" s="21" t="e">
        <f>+VLOOKUP(A426,'liste écoles'!A:D,2,0)</f>
        <v>#N/A</v>
      </c>
      <c r="C426" s="21" t="e">
        <f>+VLOOKUP(A426,'liste écoles'!A:D,3,0)</f>
        <v>#N/A</v>
      </c>
      <c r="D426" s="21" t="e">
        <f>+VLOOKUP(A426,'liste écoles'!A:D,4,0)</f>
        <v>#N/A</v>
      </c>
      <c r="E426" s="21">
        <v>422</v>
      </c>
      <c r="F426" s="21"/>
      <c r="G426" s="21"/>
      <c r="H426" s="21"/>
      <c r="I426" s="21"/>
      <c r="J426" s="21"/>
      <c r="K426" s="21"/>
      <c r="L426" s="21"/>
      <c r="M426" s="21"/>
      <c r="N426" s="21"/>
      <c r="O426" s="22" t="str">
        <f t="shared" si="12"/>
        <v>/</v>
      </c>
      <c r="P426" s="21" t="e">
        <f>+VLOOKUP(O426,indices!C:G,3,0)</f>
        <v>#N/A</v>
      </c>
      <c r="Q426" s="26"/>
      <c r="R426" s="26"/>
      <c r="S426" s="26">
        <f t="shared" si="13"/>
        <v>0</v>
      </c>
      <c r="T426" s="21"/>
    </row>
    <row r="427" spans="1:20">
      <c r="A427" s="21"/>
      <c r="B427" s="21" t="e">
        <f>+VLOOKUP(A427,'liste écoles'!A:D,2,0)</f>
        <v>#N/A</v>
      </c>
      <c r="C427" s="21" t="e">
        <f>+VLOOKUP(A427,'liste écoles'!A:D,3,0)</f>
        <v>#N/A</v>
      </c>
      <c r="D427" s="21" t="e">
        <f>+VLOOKUP(A427,'liste écoles'!A:D,4,0)</f>
        <v>#N/A</v>
      </c>
      <c r="E427" s="21">
        <v>423</v>
      </c>
      <c r="F427" s="21"/>
      <c r="G427" s="21"/>
      <c r="H427" s="21"/>
      <c r="I427" s="21"/>
      <c r="J427" s="21"/>
      <c r="K427" s="21"/>
      <c r="L427" s="21"/>
      <c r="M427" s="21"/>
      <c r="N427" s="21"/>
      <c r="O427" s="22" t="str">
        <f t="shared" si="12"/>
        <v>/</v>
      </c>
      <c r="P427" s="21" t="e">
        <f>+VLOOKUP(O427,indices!C:G,3,0)</f>
        <v>#N/A</v>
      </c>
      <c r="Q427" s="26"/>
      <c r="R427" s="26"/>
      <c r="S427" s="26">
        <f t="shared" si="13"/>
        <v>0</v>
      </c>
      <c r="T427" s="21"/>
    </row>
    <row r="428" spans="1:20">
      <c r="A428" s="21"/>
      <c r="B428" s="21" t="e">
        <f>+VLOOKUP(A428,'liste écoles'!A:D,2,0)</f>
        <v>#N/A</v>
      </c>
      <c r="C428" s="21" t="e">
        <f>+VLOOKUP(A428,'liste écoles'!A:D,3,0)</f>
        <v>#N/A</v>
      </c>
      <c r="D428" s="21" t="e">
        <f>+VLOOKUP(A428,'liste écoles'!A:D,4,0)</f>
        <v>#N/A</v>
      </c>
      <c r="E428" s="21">
        <v>424</v>
      </c>
      <c r="F428" s="21"/>
      <c r="G428" s="21"/>
      <c r="H428" s="21"/>
      <c r="I428" s="21"/>
      <c r="J428" s="21"/>
      <c r="K428" s="21"/>
      <c r="L428" s="21"/>
      <c r="M428" s="21"/>
      <c r="N428" s="21"/>
      <c r="O428" s="22" t="str">
        <f t="shared" si="12"/>
        <v>/</v>
      </c>
      <c r="P428" s="21" t="e">
        <f>+VLOOKUP(O428,indices!C:G,3,0)</f>
        <v>#N/A</v>
      </c>
      <c r="Q428" s="26"/>
      <c r="R428" s="26"/>
      <c r="S428" s="26">
        <f t="shared" si="13"/>
        <v>0</v>
      </c>
      <c r="T428" s="21"/>
    </row>
    <row r="429" spans="1:20">
      <c r="A429" s="21"/>
      <c r="B429" s="21" t="e">
        <f>+VLOOKUP(A429,'liste écoles'!A:D,2,0)</f>
        <v>#N/A</v>
      </c>
      <c r="C429" s="21" t="e">
        <f>+VLOOKUP(A429,'liste écoles'!A:D,3,0)</f>
        <v>#N/A</v>
      </c>
      <c r="D429" s="21" t="e">
        <f>+VLOOKUP(A429,'liste écoles'!A:D,4,0)</f>
        <v>#N/A</v>
      </c>
      <c r="E429" s="21">
        <v>425</v>
      </c>
      <c r="F429" s="21"/>
      <c r="G429" s="21"/>
      <c r="H429" s="21"/>
      <c r="I429" s="21"/>
      <c r="J429" s="21"/>
      <c r="K429" s="21"/>
      <c r="L429" s="21"/>
      <c r="M429" s="21"/>
      <c r="N429" s="21"/>
      <c r="O429" s="22" t="str">
        <f t="shared" si="12"/>
        <v>/</v>
      </c>
      <c r="P429" s="21" t="e">
        <f>+VLOOKUP(O429,indices!C:G,3,0)</f>
        <v>#N/A</v>
      </c>
      <c r="Q429" s="26"/>
      <c r="R429" s="26"/>
      <c r="S429" s="26">
        <f t="shared" si="13"/>
        <v>0</v>
      </c>
      <c r="T429" s="21"/>
    </row>
    <row r="430" spans="1:20">
      <c r="A430" s="21"/>
      <c r="B430" s="21" t="e">
        <f>+VLOOKUP(A430,'liste écoles'!A:D,2,0)</f>
        <v>#N/A</v>
      </c>
      <c r="C430" s="21" t="e">
        <f>+VLOOKUP(A430,'liste écoles'!A:D,3,0)</f>
        <v>#N/A</v>
      </c>
      <c r="D430" s="21" t="e">
        <f>+VLOOKUP(A430,'liste écoles'!A:D,4,0)</f>
        <v>#N/A</v>
      </c>
      <c r="E430" s="21">
        <v>426</v>
      </c>
      <c r="F430" s="21"/>
      <c r="G430" s="21"/>
      <c r="H430" s="21"/>
      <c r="I430" s="21"/>
      <c r="J430" s="21"/>
      <c r="K430" s="21"/>
      <c r="L430" s="21"/>
      <c r="M430" s="21"/>
      <c r="N430" s="21"/>
      <c r="O430" s="22" t="str">
        <f t="shared" si="12"/>
        <v>/</v>
      </c>
      <c r="P430" s="21" t="e">
        <f>+VLOOKUP(O430,indices!C:G,3,0)</f>
        <v>#N/A</v>
      </c>
      <c r="Q430" s="26"/>
      <c r="R430" s="26"/>
      <c r="S430" s="26">
        <f t="shared" si="13"/>
        <v>0</v>
      </c>
      <c r="T430" s="21"/>
    </row>
    <row r="431" spans="1:20">
      <c r="A431" s="21"/>
      <c r="B431" s="21" t="e">
        <f>+VLOOKUP(A431,'liste écoles'!A:D,2,0)</f>
        <v>#N/A</v>
      </c>
      <c r="C431" s="21" t="e">
        <f>+VLOOKUP(A431,'liste écoles'!A:D,3,0)</f>
        <v>#N/A</v>
      </c>
      <c r="D431" s="21" t="e">
        <f>+VLOOKUP(A431,'liste écoles'!A:D,4,0)</f>
        <v>#N/A</v>
      </c>
      <c r="E431" s="21">
        <v>427</v>
      </c>
      <c r="F431" s="21"/>
      <c r="G431" s="21"/>
      <c r="H431" s="21"/>
      <c r="I431" s="21"/>
      <c r="J431" s="21"/>
      <c r="K431" s="21"/>
      <c r="L431" s="21"/>
      <c r="M431" s="21"/>
      <c r="N431" s="21"/>
      <c r="O431" s="22" t="str">
        <f t="shared" si="12"/>
        <v>/</v>
      </c>
      <c r="P431" s="21" t="e">
        <f>+VLOOKUP(O431,indices!C:G,3,0)</f>
        <v>#N/A</v>
      </c>
      <c r="Q431" s="26"/>
      <c r="R431" s="26"/>
      <c r="S431" s="26">
        <f t="shared" si="13"/>
        <v>0</v>
      </c>
      <c r="T431" s="21"/>
    </row>
    <row r="432" spans="1:20">
      <c r="A432" s="21"/>
      <c r="B432" s="21" t="e">
        <f>+VLOOKUP(A432,'liste écoles'!A:D,2,0)</f>
        <v>#N/A</v>
      </c>
      <c r="C432" s="21" t="e">
        <f>+VLOOKUP(A432,'liste écoles'!A:D,3,0)</f>
        <v>#N/A</v>
      </c>
      <c r="D432" s="21" t="e">
        <f>+VLOOKUP(A432,'liste écoles'!A:D,4,0)</f>
        <v>#N/A</v>
      </c>
      <c r="E432" s="21">
        <v>428</v>
      </c>
      <c r="F432" s="21"/>
      <c r="G432" s="21"/>
      <c r="H432" s="21"/>
      <c r="I432" s="21"/>
      <c r="J432" s="21"/>
      <c r="K432" s="21"/>
      <c r="L432" s="21"/>
      <c r="M432" s="21"/>
      <c r="N432" s="21"/>
      <c r="O432" s="22" t="str">
        <f t="shared" si="12"/>
        <v>/</v>
      </c>
      <c r="P432" s="21" t="e">
        <f>+VLOOKUP(O432,indices!C:G,3,0)</f>
        <v>#N/A</v>
      </c>
      <c r="Q432" s="26"/>
      <c r="R432" s="26"/>
      <c r="S432" s="26">
        <f t="shared" si="13"/>
        <v>0</v>
      </c>
      <c r="T432" s="21"/>
    </row>
    <row r="433" spans="1:20">
      <c r="A433" s="21"/>
      <c r="B433" s="21" t="e">
        <f>+VLOOKUP(A433,'liste écoles'!A:D,2,0)</f>
        <v>#N/A</v>
      </c>
      <c r="C433" s="21" t="e">
        <f>+VLOOKUP(A433,'liste écoles'!A:D,3,0)</f>
        <v>#N/A</v>
      </c>
      <c r="D433" s="21" t="e">
        <f>+VLOOKUP(A433,'liste écoles'!A:D,4,0)</f>
        <v>#N/A</v>
      </c>
      <c r="E433" s="21">
        <v>429</v>
      </c>
      <c r="F433" s="21"/>
      <c r="G433" s="21"/>
      <c r="H433" s="21"/>
      <c r="I433" s="21"/>
      <c r="J433" s="21"/>
      <c r="K433" s="21"/>
      <c r="L433" s="21"/>
      <c r="M433" s="21"/>
      <c r="N433" s="21"/>
      <c r="O433" s="22" t="str">
        <f t="shared" si="12"/>
        <v>/</v>
      </c>
      <c r="P433" s="21" t="e">
        <f>+VLOOKUP(O433,indices!C:G,3,0)</f>
        <v>#N/A</v>
      </c>
      <c r="Q433" s="26"/>
      <c r="R433" s="26"/>
      <c r="S433" s="26">
        <f t="shared" si="13"/>
        <v>0</v>
      </c>
      <c r="T433" s="21"/>
    </row>
    <row r="434" spans="1:20">
      <c r="A434" s="21"/>
      <c r="B434" s="21" t="e">
        <f>+VLOOKUP(A434,'liste écoles'!A:D,2,0)</f>
        <v>#N/A</v>
      </c>
      <c r="C434" s="21" t="e">
        <f>+VLOOKUP(A434,'liste écoles'!A:D,3,0)</f>
        <v>#N/A</v>
      </c>
      <c r="D434" s="21" t="e">
        <f>+VLOOKUP(A434,'liste écoles'!A:D,4,0)</f>
        <v>#N/A</v>
      </c>
      <c r="E434" s="21">
        <v>430</v>
      </c>
      <c r="F434" s="21"/>
      <c r="G434" s="21"/>
      <c r="H434" s="21"/>
      <c r="I434" s="21"/>
      <c r="J434" s="21"/>
      <c r="K434" s="21"/>
      <c r="L434" s="21"/>
      <c r="M434" s="21"/>
      <c r="N434" s="21"/>
      <c r="O434" s="22" t="str">
        <f t="shared" si="12"/>
        <v>/</v>
      </c>
      <c r="P434" s="21" t="e">
        <f>+VLOOKUP(O434,indices!C:G,3,0)</f>
        <v>#N/A</v>
      </c>
      <c r="Q434" s="26"/>
      <c r="R434" s="26"/>
      <c r="S434" s="26">
        <f t="shared" si="13"/>
        <v>0</v>
      </c>
      <c r="T434" s="21"/>
    </row>
    <row r="435" spans="1:20">
      <c r="A435" s="21"/>
      <c r="B435" s="21" t="e">
        <f>+VLOOKUP(A435,'liste écoles'!A:D,2,0)</f>
        <v>#N/A</v>
      </c>
      <c r="C435" s="21" t="e">
        <f>+VLOOKUP(A435,'liste écoles'!A:D,3,0)</f>
        <v>#N/A</v>
      </c>
      <c r="D435" s="21" t="e">
        <f>+VLOOKUP(A435,'liste écoles'!A:D,4,0)</f>
        <v>#N/A</v>
      </c>
      <c r="E435" s="21">
        <v>431</v>
      </c>
      <c r="F435" s="21"/>
      <c r="G435" s="21"/>
      <c r="H435" s="21"/>
      <c r="I435" s="21"/>
      <c r="J435" s="21"/>
      <c r="K435" s="21"/>
      <c r="L435" s="21"/>
      <c r="M435" s="21"/>
      <c r="N435" s="21"/>
      <c r="O435" s="22" t="str">
        <f t="shared" si="12"/>
        <v>/</v>
      </c>
      <c r="P435" s="21" t="e">
        <f>+VLOOKUP(O435,indices!C:G,3,0)</f>
        <v>#N/A</v>
      </c>
      <c r="Q435" s="26"/>
      <c r="R435" s="26"/>
      <c r="S435" s="26">
        <f t="shared" si="13"/>
        <v>0</v>
      </c>
      <c r="T435" s="21"/>
    </row>
    <row r="436" spans="1:20">
      <c r="A436" s="21"/>
      <c r="B436" s="21" t="e">
        <f>+VLOOKUP(A436,'liste écoles'!A:D,2,0)</f>
        <v>#N/A</v>
      </c>
      <c r="C436" s="21" t="e">
        <f>+VLOOKUP(A436,'liste écoles'!A:D,3,0)</f>
        <v>#N/A</v>
      </c>
      <c r="D436" s="21" t="e">
        <f>+VLOOKUP(A436,'liste écoles'!A:D,4,0)</f>
        <v>#N/A</v>
      </c>
      <c r="E436" s="21">
        <v>432</v>
      </c>
      <c r="F436" s="21"/>
      <c r="G436" s="21"/>
      <c r="H436" s="21"/>
      <c r="I436" s="21"/>
      <c r="J436" s="21"/>
      <c r="K436" s="21"/>
      <c r="L436" s="21"/>
      <c r="M436" s="21"/>
      <c r="N436" s="21"/>
      <c r="O436" s="22" t="str">
        <f t="shared" si="12"/>
        <v>/</v>
      </c>
      <c r="P436" s="21" t="e">
        <f>+VLOOKUP(O436,indices!C:G,3,0)</f>
        <v>#N/A</v>
      </c>
      <c r="Q436" s="26"/>
      <c r="R436" s="26"/>
      <c r="S436" s="26">
        <f t="shared" si="13"/>
        <v>0</v>
      </c>
      <c r="T436" s="21"/>
    </row>
    <row r="437" spans="1:20">
      <c r="A437" s="21"/>
      <c r="B437" s="21" t="e">
        <f>+VLOOKUP(A437,'liste écoles'!A:D,2,0)</f>
        <v>#N/A</v>
      </c>
      <c r="C437" s="21" t="e">
        <f>+VLOOKUP(A437,'liste écoles'!A:D,3,0)</f>
        <v>#N/A</v>
      </c>
      <c r="D437" s="21" t="e">
        <f>+VLOOKUP(A437,'liste écoles'!A:D,4,0)</f>
        <v>#N/A</v>
      </c>
      <c r="E437" s="21">
        <v>433</v>
      </c>
      <c r="F437" s="21"/>
      <c r="G437" s="21"/>
      <c r="H437" s="21"/>
      <c r="I437" s="21"/>
      <c r="J437" s="21"/>
      <c r="K437" s="21"/>
      <c r="L437" s="21"/>
      <c r="M437" s="21"/>
      <c r="N437" s="21"/>
      <c r="O437" s="22" t="str">
        <f t="shared" si="12"/>
        <v>/</v>
      </c>
      <c r="P437" s="21" t="e">
        <f>+VLOOKUP(O437,indices!C:G,3,0)</f>
        <v>#N/A</v>
      </c>
      <c r="Q437" s="26"/>
      <c r="R437" s="26"/>
      <c r="S437" s="26">
        <f t="shared" si="13"/>
        <v>0</v>
      </c>
      <c r="T437" s="21"/>
    </row>
    <row r="438" spans="1:20">
      <c r="A438" s="21"/>
      <c r="B438" s="21" t="e">
        <f>+VLOOKUP(A438,'liste écoles'!A:D,2,0)</f>
        <v>#N/A</v>
      </c>
      <c r="C438" s="21" t="e">
        <f>+VLOOKUP(A438,'liste écoles'!A:D,3,0)</f>
        <v>#N/A</v>
      </c>
      <c r="D438" s="21" t="e">
        <f>+VLOOKUP(A438,'liste écoles'!A:D,4,0)</f>
        <v>#N/A</v>
      </c>
      <c r="E438" s="21">
        <v>434</v>
      </c>
      <c r="F438" s="21"/>
      <c r="G438" s="21"/>
      <c r="H438" s="21"/>
      <c r="I438" s="21"/>
      <c r="J438" s="21"/>
      <c r="K438" s="21"/>
      <c r="L438" s="21"/>
      <c r="M438" s="21"/>
      <c r="N438" s="21"/>
      <c r="O438" s="22" t="str">
        <f t="shared" si="12"/>
        <v>/</v>
      </c>
      <c r="P438" s="21" t="e">
        <f>+VLOOKUP(O438,indices!C:G,3,0)</f>
        <v>#N/A</v>
      </c>
      <c r="Q438" s="26"/>
      <c r="R438" s="26"/>
      <c r="S438" s="26">
        <f t="shared" si="13"/>
        <v>0</v>
      </c>
      <c r="T438" s="21"/>
    </row>
    <row r="439" spans="1:20">
      <c r="A439" s="21"/>
      <c r="B439" s="21" t="e">
        <f>+VLOOKUP(A439,'liste écoles'!A:D,2,0)</f>
        <v>#N/A</v>
      </c>
      <c r="C439" s="21" t="e">
        <f>+VLOOKUP(A439,'liste écoles'!A:D,3,0)</f>
        <v>#N/A</v>
      </c>
      <c r="D439" s="21" t="e">
        <f>+VLOOKUP(A439,'liste écoles'!A:D,4,0)</f>
        <v>#N/A</v>
      </c>
      <c r="E439" s="21">
        <v>435</v>
      </c>
      <c r="F439" s="21"/>
      <c r="G439" s="21"/>
      <c r="H439" s="21"/>
      <c r="I439" s="21"/>
      <c r="J439" s="21"/>
      <c r="K439" s="21"/>
      <c r="L439" s="21"/>
      <c r="M439" s="21"/>
      <c r="N439" s="21"/>
      <c r="O439" s="22" t="str">
        <f t="shared" si="12"/>
        <v>/</v>
      </c>
      <c r="P439" s="21" t="e">
        <f>+VLOOKUP(O439,indices!C:G,3,0)</f>
        <v>#N/A</v>
      </c>
      <c r="Q439" s="26"/>
      <c r="R439" s="26"/>
      <c r="S439" s="26">
        <f t="shared" si="13"/>
        <v>0</v>
      </c>
      <c r="T439" s="21"/>
    </row>
    <row r="440" spans="1:20">
      <c r="A440" s="21"/>
      <c r="B440" s="21" t="e">
        <f>+VLOOKUP(A440,'liste écoles'!A:D,2,0)</f>
        <v>#N/A</v>
      </c>
      <c r="C440" s="21" t="e">
        <f>+VLOOKUP(A440,'liste écoles'!A:D,3,0)</f>
        <v>#N/A</v>
      </c>
      <c r="D440" s="21" t="e">
        <f>+VLOOKUP(A440,'liste écoles'!A:D,4,0)</f>
        <v>#N/A</v>
      </c>
      <c r="E440" s="21">
        <v>436</v>
      </c>
      <c r="F440" s="21"/>
      <c r="G440" s="21"/>
      <c r="H440" s="21"/>
      <c r="I440" s="21"/>
      <c r="J440" s="21"/>
      <c r="K440" s="21"/>
      <c r="L440" s="21"/>
      <c r="M440" s="21"/>
      <c r="N440" s="21"/>
      <c r="O440" s="22" t="str">
        <f t="shared" si="12"/>
        <v>/</v>
      </c>
      <c r="P440" s="21" t="e">
        <f>+VLOOKUP(O440,indices!C:G,3,0)</f>
        <v>#N/A</v>
      </c>
      <c r="Q440" s="26"/>
      <c r="R440" s="26"/>
      <c r="S440" s="26">
        <f t="shared" si="13"/>
        <v>0</v>
      </c>
      <c r="T440" s="21"/>
    </row>
    <row r="441" spans="1:20">
      <c r="A441" s="21"/>
      <c r="B441" s="21" t="e">
        <f>+VLOOKUP(A441,'liste écoles'!A:D,2,0)</f>
        <v>#N/A</v>
      </c>
      <c r="C441" s="21" t="e">
        <f>+VLOOKUP(A441,'liste écoles'!A:D,3,0)</f>
        <v>#N/A</v>
      </c>
      <c r="D441" s="21" t="e">
        <f>+VLOOKUP(A441,'liste écoles'!A:D,4,0)</f>
        <v>#N/A</v>
      </c>
      <c r="E441" s="21">
        <v>437</v>
      </c>
      <c r="F441" s="21"/>
      <c r="G441" s="21"/>
      <c r="H441" s="21"/>
      <c r="I441" s="21"/>
      <c r="J441" s="21"/>
      <c r="K441" s="21"/>
      <c r="L441" s="21"/>
      <c r="M441" s="21"/>
      <c r="N441" s="21"/>
      <c r="O441" s="22" t="str">
        <f t="shared" si="12"/>
        <v>/</v>
      </c>
      <c r="P441" s="21" t="e">
        <f>+VLOOKUP(O441,indices!C:G,3,0)</f>
        <v>#N/A</v>
      </c>
      <c r="Q441" s="26"/>
      <c r="R441" s="26"/>
      <c r="S441" s="26">
        <f t="shared" si="13"/>
        <v>0</v>
      </c>
      <c r="T441" s="21"/>
    </row>
    <row r="442" spans="1:20">
      <c r="A442" s="21"/>
      <c r="B442" s="21" t="e">
        <f>+VLOOKUP(A442,'liste écoles'!A:D,2,0)</f>
        <v>#N/A</v>
      </c>
      <c r="C442" s="21" t="e">
        <f>+VLOOKUP(A442,'liste écoles'!A:D,3,0)</f>
        <v>#N/A</v>
      </c>
      <c r="D442" s="21" t="e">
        <f>+VLOOKUP(A442,'liste écoles'!A:D,4,0)</f>
        <v>#N/A</v>
      </c>
      <c r="E442" s="21">
        <v>438</v>
      </c>
      <c r="F442" s="21"/>
      <c r="G442" s="21"/>
      <c r="H442" s="21"/>
      <c r="I442" s="21"/>
      <c r="J442" s="21"/>
      <c r="K442" s="21"/>
      <c r="L442" s="21"/>
      <c r="M442" s="21"/>
      <c r="N442" s="21"/>
      <c r="O442" s="22" t="str">
        <f t="shared" si="12"/>
        <v>/</v>
      </c>
      <c r="P442" s="21" t="e">
        <f>+VLOOKUP(O442,indices!C:G,3,0)</f>
        <v>#N/A</v>
      </c>
      <c r="Q442" s="26"/>
      <c r="R442" s="26"/>
      <c r="S442" s="26">
        <f t="shared" si="13"/>
        <v>0</v>
      </c>
      <c r="T442" s="21"/>
    </row>
    <row r="443" spans="1:20">
      <c r="A443" s="21"/>
      <c r="B443" s="21" t="e">
        <f>+VLOOKUP(A443,'liste écoles'!A:D,2,0)</f>
        <v>#N/A</v>
      </c>
      <c r="C443" s="21" t="e">
        <f>+VLOOKUP(A443,'liste écoles'!A:D,3,0)</f>
        <v>#N/A</v>
      </c>
      <c r="D443" s="21" t="e">
        <f>+VLOOKUP(A443,'liste écoles'!A:D,4,0)</f>
        <v>#N/A</v>
      </c>
      <c r="E443" s="21">
        <v>439</v>
      </c>
      <c r="F443" s="21"/>
      <c r="G443" s="21"/>
      <c r="H443" s="21"/>
      <c r="I443" s="21"/>
      <c r="J443" s="21"/>
      <c r="K443" s="21"/>
      <c r="L443" s="21"/>
      <c r="M443" s="21"/>
      <c r="N443" s="21"/>
      <c r="O443" s="22" t="str">
        <f t="shared" si="12"/>
        <v>/</v>
      </c>
      <c r="P443" s="21" t="e">
        <f>+VLOOKUP(O443,indices!C:G,3,0)</f>
        <v>#N/A</v>
      </c>
      <c r="Q443" s="26"/>
      <c r="R443" s="26"/>
      <c r="S443" s="26">
        <f t="shared" si="13"/>
        <v>0</v>
      </c>
      <c r="T443" s="21"/>
    </row>
    <row r="444" spans="1:20">
      <c r="A444" s="21"/>
      <c r="B444" s="21" t="e">
        <f>+VLOOKUP(A444,'liste écoles'!A:D,2,0)</f>
        <v>#N/A</v>
      </c>
      <c r="C444" s="21" t="e">
        <f>+VLOOKUP(A444,'liste écoles'!A:D,3,0)</f>
        <v>#N/A</v>
      </c>
      <c r="D444" s="21" t="e">
        <f>+VLOOKUP(A444,'liste écoles'!A:D,4,0)</f>
        <v>#N/A</v>
      </c>
      <c r="E444" s="21">
        <v>440</v>
      </c>
      <c r="F444" s="21"/>
      <c r="G444" s="21"/>
      <c r="H444" s="21"/>
      <c r="I444" s="21"/>
      <c r="J444" s="21"/>
      <c r="K444" s="21"/>
      <c r="L444" s="21"/>
      <c r="M444" s="21"/>
      <c r="N444" s="21"/>
      <c r="O444" s="22" t="str">
        <f t="shared" si="12"/>
        <v>/</v>
      </c>
      <c r="P444" s="21" t="e">
        <f>+VLOOKUP(O444,indices!C:G,3,0)</f>
        <v>#N/A</v>
      </c>
      <c r="Q444" s="26"/>
      <c r="R444" s="26"/>
      <c r="S444" s="26">
        <f t="shared" si="13"/>
        <v>0</v>
      </c>
      <c r="T444" s="21"/>
    </row>
    <row r="445" spans="1:20">
      <c r="A445" s="21"/>
      <c r="B445" s="21" t="e">
        <f>+VLOOKUP(A445,'liste écoles'!A:D,2,0)</f>
        <v>#N/A</v>
      </c>
      <c r="C445" s="21" t="e">
        <f>+VLOOKUP(A445,'liste écoles'!A:D,3,0)</f>
        <v>#N/A</v>
      </c>
      <c r="D445" s="21" t="e">
        <f>+VLOOKUP(A445,'liste écoles'!A:D,4,0)</f>
        <v>#N/A</v>
      </c>
      <c r="E445" s="21">
        <v>441</v>
      </c>
      <c r="F445" s="21"/>
      <c r="G445" s="21"/>
      <c r="H445" s="21"/>
      <c r="I445" s="21"/>
      <c r="J445" s="21"/>
      <c r="K445" s="21"/>
      <c r="L445" s="21"/>
      <c r="M445" s="21"/>
      <c r="N445" s="21"/>
      <c r="O445" s="22" t="str">
        <f t="shared" si="12"/>
        <v>/</v>
      </c>
      <c r="P445" s="21" t="e">
        <f>+VLOOKUP(O445,indices!C:G,3,0)</f>
        <v>#N/A</v>
      </c>
      <c r="Q445" s="26"/>
      <c r="R445" s="26"/>
      <c r="S445" s="26">
        <f t="shared" si="13"/>
        <v>0</v>
      </c>
      <c r="T445" s="21"/>
    </row>
    <row r="446" spans="1:20">
      <c r="A446" s="21"/>
      <c r="B446" s="21" t="e">
        <f>+VLOOKUP(A446,'liste écoles'!A:D,2,0)</f>
        <v>#N/A</v>
      </c>
      <c r="C446" s="21" t="e">
        <f>+VLOOKUP(A446,'liste écoles'!A:D,3,0)</f>
        <v>#N/A</v>
      </c>
      <c r="D446" s="21" t="e">
        <f>+VLOOKUP(A446,'liste écoles'!A:D,4,0)</f>
        <v>#N/A</v>
      </c>
      <c r="E446" s="21">
        <v>442</v>
      </c>
      <c r="F446" s="21"/>
      <c r="G446" s="21"/>
      <c r="H446" s="21"/>
      <c r="I446" s="21"/>
      <c r="J446" s="21"/>
      <c r="K446" s="21"/>
      <c r="L446" s="21"/>
      <c r="M446" s="21"/>
      <c r="N446" s="21"/>
      <c r="O446" s="22" t="str">
        <f t="shared" si="12"/>
        <v>/</v>
      </c>
      <c r="P446" s="21" t="e">
        <f>+VLOOKUP(O446,indices!C:G,3,0)</f>
        <v>#N/A</v>
      </c>
      <c r="Q446" s="26"/>
      <c r="R446" s="26"/>
      <c r="S446" s="26">
        <f t="shared" si="13"/>
        <v>0</v>
      </c>
      <c r="T446" s="21"/>
    </row>
    <row r="447" spans="1:20">
      <c r="A447" s="21"/>
      <c r="B447" s="21" t="e">
        <f>+VLOOKUP(A447,'liste écoles'!A:D,2,0)</f>
        <v>#N/A</v>
      </c>
      <c r="C447" s="21" t="e">
        <f>+VLOOKUP(A447,'liste écoles'!A:D,3,0)</f>
        <v>#N/A</v>
      </c>
      <c r="D447" s="21" t="e">
        <f>+VLOOKUP(A447,'liste écoles'!A:D,4,0)</f>
        <v>#N/A</v>
      </c>
      <c r="E447" s="21">
        <v>443</v>
      </c>
      <c r="F447" s="21"/>
      <c r="G447" s="21"/>
      <c r="H447" s="21"/>
      <c r="I447" s="21"/>
      <c r="J447" s="21"/>
      <c r="K447" s="21"/>
      <c r="L447" s="21"/>
      <c r="M447" s="21"/>
      <c r="N447" s="21"/>
      <c r="O447" s="22" t="str">
        <f t="shared" si="12"/>
        <v>/</v>
      </c>
      <c r="P447" s="21" t="e">
        <f>+VLOOKUP(O447,indices!C:G,3,0)</f>
        <v>#N/A</v>
      </c>
      <c r="Q447" s="26"/>
      <c r="R447" s="26"/>
      <c r="S447" s="26">
        <f t="shared" si="13"/>
        <v>0</v>
      </c>
      <c r="T447" s="21"/>
    </row>
    <row r="448" spans="1:20">
      <c r="A448" s="21"/>
      <c r="B448" s="21" t="e">
        <f>+VLOOKUP(A448,'liste écoles'!A:D,2,0)</f>
        <v>#N/A</v>
      </c>
      <c r="C448" s="21" t="e">
        <f>+VLOOKUP(A448,'liste écoles'!A:D,3,0)</f>
        <v>#N/A</v>
      </c>
      <c r="D448" s="21" t="e">
        <f>+VLOOKUP(A448,'liste écoles'!A:D,4,0)</f>
        <v>#N/A</v>
      </c>
      <c r="E448" s="21">
        <v>444</v>
      </c>
      <c r="F448" s="21"/>
      <c r="G448" s="21"/>
      <c r="H448" s="21"/>
      <c r="I448" s="21"/>
      <c r="J448" s="21"/>
      <c r="K448" s="21"/>
      <c r="L448" s="21"/>
      <c r="M448" s="21"/>
      <c r="N448" s="21"/>
      <c r="O448" s="22" t="str">
        <f t="shared" si="12"/>
        <v>/</v>
      </c>
      <c r="P448" s="21" t="e">
        <f>+VLOOKUP(O448,indices!C:G,3,0)</f>
        <v>#N/A</v>
      </c>
      <c r="Q448" s="26"/>
      <c r="R448" s="26"/>
      <c r="S448" s="26">
        <f t="shared" si="13"/>
        <v>0</v>
      </c>
      <c r="T448" s="21"/>
    </row>
    <row r="449" spans="1:20">
      <c r="A449" s="21"/>
      <c r="B449" s="21" t="e">
        <f>+VLOOKUP(A449,'liste écoles'!A:D,2,0)</f>
        <v>#N/A</v>
      </c>
      <c r="C449" s="21" t="e">
        <f>+VLOOKUP(A449,'liste écoles'!A:D,3,0)</f>
        <v>#N/A</v>
      </c>
      <c r="D449" s="21" t="e">
        <f>+VLOOKUP(A449,'liste écoles'!A:D,4,0)</f>
        <v>#N/A</v>
      </c>
      <c r="E449" s="21">
        <v>445</v>
      </c>
      <c r="F449" s="21"/>
      <c r="G449" s="21"/>
      <c r="H449" s="21"/>
      <c r="I449" s="21"/>
      <c r="J449" s="21"/>
      <c r="K449" s="21"/>
      <c r="L449" s="21"/>
      <c r="M449" s="21"/>
      <c r="N449" s="21"/>
      <c r="O449" s="22" t="str">
        <f t="shared" si="12"/>
        <v>/</v>
      </c>
      <c r="P449" s="21" t="e">
        <f>+VLOOKUP(O449,indices!C:G,3,0)</f>
        <v>#N/A</v>
      </c>
      <c r="Q449" s="26"/>
      <c r="R449" s="26"/>
      <c r="S449" s="26">
        <f t="shared" si="13"/>
        <v>0</v>
      </c>
      <c r="T449" s="21"/>
    </row>
    <row r="450" spans="1:20">
      <c r="A450" s="21"/>
      <c r="B450" s="21" t="e">
        <f>+VLOOKUP(A450,'liste écoles'!A:D,2,0)</f>
        <v>#N/A</v>
      </c>
      <c r="C450" s="21" t="e">
        <f>+VLOOKUP(A450,'liste écoles'!A:D,3,0)</f>
        <v>#N/A</v>
      </c>
      <c r="D450" s="21" t="e">
        <f>+VLOOKUP(A450,'liste écoles'!A:D,4,0)</f>
        <v>#N/A</v>
      </c>
      <c r="E450" s="21">
        <v>446</v>
      </c>
      <c r="F450" s="21"/>
      <c r="G450" s="21"/>
      <c r="H450" s="21"/>
      <c r="I450" s="21"/>
      <c r="J450" s="21"/>
      <c r="K450" s="21"/>
      <c r="L450" s="21"/>
      <c r="M450" s="21"/>
      <c r="N450" s="21"/>
      <c r="O450" s="22" t="str">
        <f t="shared" si="12"/>
        <v>/</v>
      </c>
      <c r="P450" s="21" t="e">
        <f>+VLOOKUP(O450,indices!C:G,3,0)</f>
        <v>#N/A</v>
      </c>
      <c r="Q450" s="26"/>
      <c r="R450" s="26"/>
      <c r="S450" s="26">
        <f t="shared" si="13"/>
        <v>0</v>
      </c>
      <c r="T450" s="21"/>
    </row>
    <row r="451" spans="1:20">
      <c r="A451" s="21"/>
      <c r="B451" s="21" t="e">
        <f>+VLOOKUP(A451,'liste écoles'!A:D,2,0)</f>
        <v>#N/A</v>
      </c>
      <c r="C451" s="21" t="e">
        <f>+VLOOKUP(A451,'liste écoles'!A:D,3,0)</f>
        <v>#N/A</v>
      </c>
      <c r="D451" s="21" t="e">
        <f>+VLOOKUP(A451,'liste écoles'!A:D,4,0)</f>
        <v>#N/A</v>
      </c>
      <c r="E451" s="21">
        <v>447</v>
      </c>
      <c r="F451" s="21"/>
      <c r="G451" s="21"/>
      <c r="H451" s="21"/>
      <c r="I451" s="21"/>
      <c r="J451" s="21"/>
      <c r="K451" s="21"/>
      <c r="L451" s="21"/>
      <c r="M451" s="21"/>
      <c r="N451" s="21"/>
      <c r="O451" s="22" t="str">
        <f t="shared" si="12"/>
        <v>/</v>
      </c>
      <c r="P451" s="21" t="e">
        <f>+VLOOKUP(O451,indices!C:G,3,0)</f>
        <v>#N/A</v>
      </c>
      <c r="Q451" s="26"/>
      <c r="R451" s="26"/>
      <c r="S451" s="26">
        <f t="shared" si="13"/>
        <v>0</v>
      </c>
      <c r="T451" s="21"/>
    </row>
    <row r="452" spans="1:20">
      <c r="A452" s="21"/>
      <c r="B452" s="21" t="e">
        <f>+VLOOKUP(A452,'liste écoles'!A:D,2,0)</f>
        <v>#N/A</v>
      </c>
      <c r="C452" s="21" t="e">
        <f>+VLOOKUP(A452,'liste écoles'!A:D,3,0)</f>
        <v>#N/A</v>
      </c>
      <c r="D452" s="21" t="e">
        <f>+VLOOKUP(A452,'liste écoles'!A:D,4,0)</f>
        <v>#N/A</v>
      </c>
      <c r="E452" s="21">
        <v>448</v>
      </c>
      <c r="F452" s="21"/>
      <c r="G452" s="21"/>
      <c r="H452" s="21"/>
      <c r="I452" s="21"/>
      <c r="J452" s="21"/>
      <c r="K452" s="21"/>
      <c r="L452" s="21"/>
      <c r="M452" s="21"/>
      <c r="N452" s="21"/>
      <c r="O452" s="22" t="str">
        <f t="shared" si="12"/>
        <v>/</v>
      </c>
      <c r="P452" s="21" t="e">
        <f>+VLOOKUP(O452,indices!C:G,3,0)</f>
        <v>#N/A</v>
      </c>
      <c r="Q452" s="26"/>
      <c r="R452" s="26"/>
      <c r="S452" s="26">
        <f t="shared" si="13"/>
        <v>0</v>
      </c>
      <c r="T452" s="21"/>
    </row>
    <row r="453" spans="1:20">
      <c r="A453" s="21"/>
      <c r="B453" s="21" t="e">
        <f>+VLOOKUP(A453,'liste écoles'!A:D,2,0)</f>
        <v>#N/A</v>
      </c>
      <c r="C453" s="21" t="e">
        <f>+VLOOKUP(A453,'liste écoles'!A:D,3,0)</f>
        <v>#N/A</v>
      </c>
      <c r="D453" s="21" t="e">
        <f>+VLOOKUP(A453,'liste écoles'!A:D,4,0)</f>
        <v>#N/A</v>
      </c>
      <c r="E453" s="21">
        <v>449</v>
      </c>
      <c r="F453" s="21"/>
      <c r="G453" s="21"/>
      <c r="H453" s="21"/>
      <c r="I453" s="21"/>
      <c r="J453" s="21"/>
      <c r="K453" s="21"/>
      <c r="L453" s="21"/>
      <c r="M453" s="21"/>
      <c r="N453" s="21"/>
      <c r="O453" s="22" t="str">
        <f t="shared" ref="O453:O502" si="14">+CONCATENATE(K453,"/",M453)</f>
        <v>/</v>
      </c>
      <c r="P453" s="21" t="e">
        <f>+VLOOKUP(O453,indices!C:G,3,0)</f>
        <v>#N/A</v>
      </c>
      <c r="Q453" s="26"/>
      <c r="R453" s="26"/>
      <c r="S453" s="26">
        <f t="shared" ref="S453" si="15">+SUM(Q453:R453)</f>
        <v>0</v>
      </c>
      <c r="T453" s="21"/>
    </row>
    <row r="454" spans="1:20">
      <c r="A454" s="21"/>
      <c r="B454" s="21" t="e">
        <f>+VLOOKUP(A454,'liste écoles'!A:D,2,0)</f>
        <v>#N/A</v>
      </c>
      <c r="C454" s="21" t="e">
        <f>+VLOOKUP(A454,'liste écoles'!A:D,3,0)</f>
        <v>#N/A</v>
      </c>
      <c r="D454" s="21" t="e">
        <f>+VLOOKUP(A454,'liste écoles'!A:D,4,0)</f>
        <v>#N/A</v>
      </c>
      <c r="E454" s="21">
        <v>450</v>
      </c>
      <c r="F454" s="21"/>
      <c r="G454" s="21"/>
      <c r="H454" s="21"/>
      <c r="I454" s="21"/>
      <c r="J454" s="21"/>
      <c r="K454" s="21"/>
      <c r="L454" s="21"/>
      <c r="M454" s="21"/>
      <c r="N454" s="21"/>
      <c r="O454" s="22" t="str">
        <f t="shared" si="14"/>
        <v>/</v>
      </c>
      <c r="P454" s="21" t="e">
        <f>+VLOOKUP(O454,indices!C:G,3,0)</f>
        <v>#N/A</v>
      </c>
      <c r="Q454" s="26"/>
      <c r="R454" s="26"/>
      <c r="S454" s="26">
        <f t="shared" ref="S454:S502" si="16">+SUM(Q454:R454)</f>
        <v>0</v>
      </c>
      <c r="T454" s="21"/>
    </row>
    <row r="455" spans="1:20">
      <c r="A455" s="21"/>
      <c r="B455" s="21" t="e">
        <f>+VLOOKUP(A455,'liste écoles'!A:D,2,0)</f>
        <v>#N/A</v>
      </c>
      <c r="C455" s="21" t="e">
        <f>+VLOOKUP(A455,'liste écoles'!A:D,3,0)</f>
        <v>#N/A</v>
      </c>
      <c r="D455" s="21" t="e">
        <f>+VLOOKUP(A455,'liste écoles'!A:D,4,0)</f>
        <v>#N/A</v>
      </c>
      <c r="E455" s="21">
        <v>451</v>
      </c>
      <c r="F455" s="21"/>
      <c r="G455" s="21"/>
      <c r="H455" s="21"/>
      <c r="I455" s="21"/>
      <c r="J455" s="21"/>
      <c r="K455" s="21"/>
      <c r="L455" s="21"/>
      <c r="M455" s="21"/>
      <c r="N455" s="21"/>
      <c r="O455" s="22" t="str">
        <f t="shared" si="14"/>
        <v>/</v>
      </c>
      <c r="P455" s="21" t="e">
        <f>+VLOOKUP(O455,indices!C:G,3,0)</f>
        <v>#N/A</v>
      </c>
      <c r="Q455" s="26"/>
      <c r="R455" s="26"/>
      <c r="S455" s="26">
        <f t="shared" si="16"/>
        <v>0</v>
      </c>
      <c r="T455" s="21"/>
    </row>
    <row r="456" spans="1:20">
      <c r="A456" s="21"/>
      <c r="B456" s="21" t="e">
        <f>+VLOOKUP(A456,'liste écoles'!A:D,2,0)</f>
        <v>#N/A</v>
      </c>
      <c r="C456" s="21" t="e">
        <f>+VLOOKUP(A456,'liste écoles'!A:D,3,0)</f>
        <v>#N/A</v>
      </c>
      <c r="D456" s="21" t="e">
        <f>+VLOOKUP(A456,'liste écoles'!A:D,4,0)</f>
        <v>#N/A</v>
      </c>
      <c r="E456" s="21">
        <v>452</v>
      </c>
      <c r="F456" s="21"/>
      <c r="G456" s="21"/>
      <c r="H456" s="21"/>
      <c r="I456" s="21"/>
      <c r="J456" s="21"/>
      <c r="K456" s="21"/>
      <c r="L456" s="21"/>
      <c r="M456" s="21"/>
      <c r="N456" s="21"/>
      <c r="O456" s="22" t="str">
        <f t="shared" si="14"/>
        <v>/</v>
      </c>
      <c r="P456" s="21" t="e">
        <f>+VLOOKUP(O456,indices!C:G,3,0)</f>
        <v>#N/A</v>
      </c>
      <c r="Q456" s="26"/>
      <c r="R456" s="26"/>
      <c r="S456" s="26">
        <f t="shared" si="16"/>
        <v>0</v>
      </c>
      <c r="T456" s="21"/>
    </row>
    <row r="457" spans="1:20">
      <c r="A457" s="21"/>
      <c r="B457" s="21" t="e">
        <f>+VLOOKUP(A457,'liste écoles'!A:D,2,0)</f>
        <v>#N/A</v>
      </c>
      <c r="C457" s="21" t="e">
        <f>+VLOOKUP(A457,'liste écoles'!A:D,3,0)</f>
        <v>#N/A</v>
      </c>
      <c r="D457" s="21" t="e">
        <f>+VLOOKUP(A457,'liste écoles'!A:D,4,0)</f>
        <v>#N/A</v>
      </c>
      <c r="E457" s="21">
        <v>453</v>
      </c>
      <c r="F457" s="21"/>
      <c r="G457" s="21"/>
      <c r="H457" s="21"/>
      <c r="I457" s="21"/>
      <c r="J457" s="21"/>
      <c r="K457" s="21"/>
      <c r="L457" s="21"/>
      <c r="M457" s="21"/>
      <c r="N457" s="21"/>
      <c r="O457" s="22" t="str">
        <f t="shared" si="14"/>
        <v>/</v>
      </c>
      <c r="P457" s="21" t="e">
        <f>+VLOOKUP(O457,indices!C:G,3,0)</f>
        <v>#N/A</v>
      </c>
      <c r="Q457" s="26"/>
      <c r="R457" s="26"/>
      <c r="S457" s="26">
        <f t="shared" si="16"/>
        <v>0</v>
      </c>
      <c r="T457" s="21"/>
    </row>
    <row r="458" spans="1:20">
      <c r="A458" s="21"/>
      <c r="B458" s="21" t="e">
        <f>+VLOOKUP(A458,'liste écoles'!A:D,2,0)</f>
        <v>#N/A</v>
      </c>
      <c r="C458" s="21" t="e">
        <f>+VLOOKUP(A458,'liste écoles'!A:D,3,0)</f>
        <v>#N/A</v>
      </c>
      <c r="D458" s="21" t="e">
        <f>+VLOOKUP(A458,'liste écoles'!A:D,4,0)</f>
        <v>#N/A</v>
      </c>
      <c r="E458" s="21">
        <v>454</v>
      </c>
      <c r="F458" s="21"/>
      <c r="G458" s="21"/>
      <c r="H458" s="21"/>
      <c r="I458" s="21"/>
      <c r="J458" s="21"/>
      <c r="K458" s="21"/>
      <c r="L458" s="21"/>
      <c r="M458" s="21"/>
      <c r="N458" s="21"/>
      <c r="O458" s="22" t="str">
        <f t="shared" si="14"/>
        <v>/</v>
      </c>
      <c r="P458" s="21" t="e">
        <f>+VLOOKUP(O458,indices!C:G,3,0)</f>
        <v>#N/A</v>
      </c>
      <c r="Q458" s="26"/>
      <c r="R458" s="26"/>
      <c r="S458" s="26">
        <f t="shared" si="16"/>
        <v>0</v>
      </c>
      <c r="T458" s="21"/>
    </row>
    <row r="459" spans="1:20">
      <c r="A459" s="21"/>
      <c r="B459" s="21" t="e">
        <f>+VLOOKUP(A459,'liste écoles'!A:D,2,0)</f>
        <v>#N/A</v>
      </c>
      <c r="C459" s="21" t="e">
        <f>+VLOOKUP(A459,'liste écoles'!A:D,3,0)</f>
        <v>#N/A</v>
      </c>
      <c r="D459" s="21" t="e">
        <f>+VLOOKUP(A459,'liste écoles'!A:D,4,0)</f>
        <v>#N/A</v>
      </c>
      <c r="E459" s="21">
        <v>455</v>
      </c>
      <c r="F459" s="21"/>
      <c r="G459" s="21"/>
      <c r="H459" s="21"/>
      <c r="I459" s="21"/>
      <c r="J459" s="21"/>
      <c r="K459" s="21"/>
      <c r="L459" s="21"/>
      <c r="M459" s="21"/>
      <c r="N459" s="21"/>
      <c r="O459" s="22" t="str">
        <f t="shared" si="14"/>
        <v>/</v>
      </c>
      <c r="P459" s="21" t="e">
        <f>+VLOOKUP(O459,indices!C:G,3,0)</f>
        <v>#N/A</v>
      </c>
      <c r="Q459" s="26"/>
      <c r="R459" s="26"/>
      <c r="S459" s="26">
        <f t="shared" si="16"/>
        <v>0</v>
      </c>
      <c r="T459" s="21"/>
    </row>
    <row r="460" spans="1:20">
      <c r="A460" s="21"/>
      <c r="B460" s="21" t="e">
        <f>+VLOOKUP(A460,'liste écoles'!A:D,2,0)</f>
        <v>#N/A</v>
      </c>
      <c r="C460" s="21" t="e">
        <f>+VLOOKUP(A460,'liste écoles'!A:D,3,0)</f>
        <v>#N/A</v>
      </c>
      <c r="D460" s="21" t="e">
        <f>+VLOOKUP(A460,'liste écoles'!A:D,4,0)</f>
        <v>#N/A</v>
      </c>
      <c r="E460" s="21">
        <v>456</v>
      </c>
      <c r="F460" s="21"/>
      <c r="G460" s="21"/>
      <c r="H460" s="21"/>
      <c r="I460" s="21"/>
      <c r="J460" s="21"/>
      <c r="K460" s="21"/>
      <c r="L460" s="21"/>
      <c r="M460" s="21"/>
      <c r="N460" s="21"/>
      <c r="O460" s="22" t="str">
        <f t="shared" si="14"/>
        <v>/</v>
      </c>
      <c r="P460" s="21" t="e">
        <f>+VLOOKUP(O460,indices!C:G,3,0)</f>
        <v>#N/A</v>
      </c>
      <c r="Q460" s="26"/>
      <c r="R460" s="26"/>
      <c r="S460" s="26">
        <f t="shared" si="16"/>
        <v>0</v>
      </c>
      <c r="T460" s="21"/>
    </row>
    <row r="461" spans="1:20">
      <c r="A461" s="21"/>
      <c r="B461" s="21" t="e">
        <f>+VLOOKUP(A461,'liste écoles'!A:D,2,0)</f>
        <v>#N/A</v>
      </c>
      <c r="C461" s="21" t="e">
        <f>+VLOOKUP(A461,'liste écoles'!A:D,3,0)</f>
        <v>#N/A</v>
      </c>
      <c r="D461" s="21" t="e">
        <f>+VLOOKUP(A461,'liste écoles'!A:D,4,0)</f>
        <v>#N/A</v>
      </c>
      <c r="E461" s="21">
        <v>457</v>
      </c>
      <c r="F461" s="21"/>
      <c r="G461" s="21"/>
      <c r="H461" s="21"/>
      <c r="I461" s="21"/>
      <c r="J461" s="21"/>
      <c r="K461" s="21"/>
      <c r="L461" s="21"/>
      <c r="M461" s="21"/>
      <c r="N461" s="21"/>
      <c r="O461" s="22" t="str">
        <f t="shared" si="14"/>
        <v>/</v>
      </c>
      <c r="P461" s="21" t="e">
        <f>+VLOOKUP(O461,indices!C:G,3,0)</f>
        <v>#N/A</v>
      </c>
      <c r="Q461" s="26"/>
      <c r="R461" s="26"/>
      <c r="S461" s="26">
        <f t="shared" si="16"/>
        <v>0</v>
      </c>
      <c r="T461" s="21"/>
    </row>
    <row r="462" spans="1:20">
      <c r="A462" s="21"/>
      <c r="B462" s="21" t="e">
        <f>+VLOOKUP(A462,'liste écoles'!A:D,2,0)</f>
        <v>#N/A</v>
      </c>
      <c r="C462" s="21" t="e">
        <f>+VLOOKUP(A462,'liste écoles'!A:D,3,0)</f>
        <v>#N/A</v>
      </c>
      <c r="D462" s="21" t="e">
        <f>+VLOOKUP(A462,'liste écoles'!A:D,4,0)</f>
        <v>#N/A</v>
      </c>
      <c r="E462" s="21">
        <v>458</v>
      </c>
      <c r="F462" s="21"/>
      <c r="G462" s="21"/>
      <c r="H462" s="21"/>
      <c r="I462" s="21"/>
      <c r="J462" s="21"/>
      <c r="K462" s="21"/>
      <c r="L462" s="21"/>
      <c r="M462" s="21"/>
      <c r="N462" s="21"/>
      <c r="O462" s="22" t="str">
        <f t="shared" si="14"/>
        <v>/</v>
      </c>
      <c r="P462" s="21" t="e">
        <f>+VLOOKUP(O462,indices!C:G,3,0)</f>
        <v>#N/A</v>
      </c>
      <c r="Q462" s="26"/>
      <c r="R462" s="26"/>
      <c r="S462" s="26">
        <f t="shared" si="16"/>
        <v>0</v>
      </c>
      <c r="T462" s="21"/>
    </row>
    <row r="463" spans="1:20">
      <c r="A463" s="21"/>
      <c r="B463" s="21" t="e">
        <f>+VLOOKUP(A463,'liste écoles'!A:D,2,0)</f>
        <v>#N/A</v>
      </c>
      <c r="C463" s="21" t="e">
        <f>+VLOOKUP(A463,'liste écoles'!A:D,3,0)</f>
        <v>#N/A</v>
      </c>
      <c r="D463" s="21" t="e">
        <f>+VLOOKUP(A463,'liste écoles'!A:D,4,0)</f>
        <v>#N/A</v>
      </c>
      <c r="E463" s="21">
        <v>459</v>
      </c>
      <c r="F463" s="21"/>
      <c r="G463" s="21"/>
      <c r="H463" s="21"/>
      <c r="I463" s="21"/>
      <c r="J463" s="21"/>
      <c r="K463" s="21"/>
      <c r="L463" s="21"/>
      <c r="M463" s="21"/>
      <c r="N463" s="21"/>
      <c r="O463" s="22" t="str">
        <f t="shared" si="14"/>
        <v>/</v>
      </c>
      <c r="P463" s="21" t="e">
        <f>+VLOOKUP(O463,indices!C:G,3,0)</f>
        <v>#N/A</v>
      </c>
      <c r="Q463" s="26"/>
      <c r="R463" s="26"/>
      <c r="S463" s="26">
        <f t="shared" si="16"/>
        <v>0</v>
      </c>
      <c r="T463" s="21"/>
    </row>
    <row r="464" spans="1:20">
      <c r="A464" s="21"/>
      <c r="B464" s="21" t="e">
        <f>+VLOOKUP(A464,'liste écoles'!A:D,2,0)</f>
        <v>#N/A</v>
      </c>
      <c r="C464" s="21" t="e">
        <f>+VLOOKUP(A464,'liste écoles'!A:D,3,0)</f>
        <v>#N/A</v>
      </c>
      <c r="D464" s="21" t="e">
        <f>+VLOOKUP(A464,'liste écoles'!A:D,4,0)</f>
        <v>#N/A</v>
      </c>
      <c r="E464" s="21">
        <v>460</v>
      </c>
      <c r="F464" s="21"/>
      <c r="G464" s="21"/>
      <c r="H464" s="21"/>
      <c r="I464" s="21"/>
      <c r="J464" s="21"/>
      <c r="K464" s="21"/>
      <c r="L464" s="21"/>
      <c r="M464" s="21"/>
      <c r="N464" s="21"/>
      <c r="O464" s="22" t="str">
        <f t="shared" si="14"/>
        <v>/</v>
      </c>
      <c r="P464" s="21" t="e">
        <f>+VLOOKUP(O464,indices!C:G,3,0)</f>
        <v>#N/A</v>
      </c>
      <c r="Q464" s="26"/>
      <c r="R464" s="26"/>
      <c r="S464" s="26">
        <f t="shared" si="16"/>
        <v>0</v>
      </c>
      <c r="T464" s="21"/>
    </row>
    <row r="465" spans="1:20">
      <c r="A465" s="21"/>
      <c r="B465" s="21" t="e">
        <f>+VLOOKUP(A465,'liste écoles'!A:D,2,0)</f>
        <v>#N/A</v>
      </c>
      <c r="C465" s="21" t="e">
        <f>+VLOOKUP(A465,'liste écoles'!A:D,3,0)</f>
        <v>#N/A</v>
      </c>
      <c r="D465" s="21" t="e">
        <f>+VLOOKUP(A465,'liste écoles'!A:D,4,0)</f>
        <v>#N/A</v>
      </c>
      <c r="E465" s="21">
        <v>461</v>
      </c>
      <c r="F465" s="21"/>
      <c r="G465" s="21"/>
      <c r="H465" s="21"/>
      <c r="I465" s="21"/>
      <c r="J465" s="21"/>
      <c r="K465" s="21"/>
      <c r="L465" s="21"/>
      <c r="M465" s="21"/>
      <c r="N465" s="21"/>
      <c r="O465" s="22" t="str">
        <f t="shared" si="14"/>
        <v>/</v>
      </c>
      <c r="P465" s="21" t="e">
        <f>+VLOOKUP(O465,indices!C:G,3,0)</f>
        <v>#N/A</v>
      </c>
      <c r="Q465" s="26"/>
      <c r="R465" s="26"/>
      <c r="S465" s="26">
        <f t="shared" si="16"/>
        <v>0</v>
      </c>
      <c r="T465" s="21"/>
    </row>
    <row r="466" spans="1:20">
      <c r="A466" s="21"/>
      <c r="B466" s="21" t="e">
        <f>+VLOOKUP(A466,'liste écoles'!A:D,2,0)</f>
        <v>#N/A</v>
      </c>
      <c r="C466" s="21" t="e">
        <f>+VLOOKUP(A466,'liste écoles'!A:D,3,0)</f>
        <v>#N/A</v>
      </c>
      <c r="D466" s="21" t="e">
        <f>+VLOOKUP(A466,'liste écoles'!A:D,4,0)</f>
        <v>#N/A</v>
      </c>
      <c r="E466" s="21">
        <v>462</v>
      </c>
      <c r="F466" s="21"/>
      <c r="G466" s="21"/>
      <c r="H466" s="21"/>
      <c r="I466" s="21"/>
      <c r="J466" s="21"/>
      <c r="K466" s="21"/>
      <c r="L466" s="21"/>
      <c r="M466" s="21"/>
      <c r="N466" s="21"/>
      <c r="O466" s="22" t="str">
        <f t="shared" si="14"/>
        <v>/</v>
      </c>
      <c r="P466" s="21" t="e">
        <f>+VLOOKUP(O466,indices!C:G,3,0)</f>
        <v>#N/A</v>
      </c>
      <c r="Q466" s="26"/>
      <c r="R466" s="26"/>
      <c r="S466" s="26">
        <f t="shared" si="16"/>
        <v>0</v>
      </c>
      <c r="T466" s="21"/>
    </row>
    <row r="467" spans="1:20">
      <c r="A467" s="21"/>
      <c r="B467" s="21" t="e">
        <f>+VLOOKUP(A467,'liste écoles'!A:D,2,0)</f>
        <v>#N/A</v>
      </c>
      <c r="C467" s="21" t="e">
        <f>+VLOOKUP(A467,'liste écoles'!A:D,3,0)</f>
        <v>#N/A</v>
      </c>
      <c r="D467" s="21" t="e">
        <f>+VLOOKUP(A467,'liste écoles'!A:D,4,0)</f>
        <v>#N/A</v>
      </c>
      <c r="E467" s="21">
        <v>463</v>
      </c>
      <c r="F467" s="21"/>
      <c r="G467" s="21"/>
      <c r="H467" s="21"/>
      <c r="I467" s="21"/>
      <c r="J467" s="21"/>
      <c r="K467" s="21"/>
      <c r="L467" s="21"/>
      <c r="M467" s="21"/>
      <c r="N467" s="21"/>
      <c r="O467" s="22" t="str">
        <f t="shared" si="14"/>
        <v>/</v>
      </c>
      <c r="P467" s="21" t="e">
        <f>+VLOOKUP(O467,indices!C:G,3,0)</f>
        <v>#N/A</v>
      </c>
      <c r="Q467" s="26"/>
      <c r="R467" s="26"/>
      <c r="S467" s="26">
        <f t="shared" si="16"/>
        <v>0</v>
      </c>
      <c r="T467" s="21"/>
    </row>
    <row r="468" spans="1:20">
      <c r="A468" s="21"/>
      <c r="B468" s="21" t="e">
        <f>+VLOOKUP(A468,'liste écoles'!A:D,2,0)</f>
        <v>#N/A</v>
      </c>
      <c r="C468" s="21" t="e">
        <f>+VLOOKUP(A468,'liste écoles'!A:D,3,0)</f>
        <v>#N/A</v>
      </c>
      <c r="D468" s="21" t="e">
        <f>+VLOOKUP(A468,'liste écoles'!A:D,4,0)</f>
        <v>#N/A</v>
      </c>
      <c r="E468" s="21">
        <v>464</v>
      </c>
      <c r="F468" s="21"/>
      <c r="G468" s="21"/>
      <c r="H468" s="21"/>
      <c r="I468" s="21"/>
      <c r="J468" s="21"/>
      <c r="K468" s="21"/>
      <c r="L468" s="21"/>
      <c r="M468" s="21"/>
      <c r="N468" s="21"/>
      <c r="O468" s="22" t="str">
        <f t="shared" si="14"/>
        <v>/</v>
      </c>
      <c r="P468" s="21" t="e">
        <f>+VLOOKUP(O468,indices!C:G,3,0)</f>
        <v>#N/A</v>
      </c>
      <c r="Q468" s="26"/>
      <c r="R468" s="26"/>
      <c r="S468" s="26">
        <f t="shared" si="16"/>
        <v>0</v>
      </c>
      <c r="T468" s="21"/>
    </row>
    <row r="469" spans="1:20">
      <c r="A469" s="21"/>
      <c r="B469" s="21" t="e">
        <f>+VLOOKUP(A469,'liste écoles'!A:D,2,0)</f>
        <v>#N/A</v>
      </c>
      <c r="C469" s="21" t="e">
        <f>+VLOOKUP(A469,'liste écoles'!A:D,3,0)</f>
        <v>#N/A</v>
      </c>
      <c r="D469" s="21" t="e">
        <f>+VLOOKUP(A469,'liste écoles'!A:D,4,0)</f>
        <v>#N/A</v>
      </c>
      <c r="E469" s="21">
        <v>465</v>
      </c>
      <c r="F469" s="21"/>
      <c r="G469" s="21"/>
      <c r="H469" s="21"/>
      <c r="I469" s="21"/>
      <c r="J469" s="21"/>
      <c r="K469" s="21"/>
      <c r="L469" s="21"/>
      <c r="M469" s="21"/>
      <c r="N469" s="21"/>
      <c r="O469" s="22" t="str">
        <f t="shared" si="14"/>
        <v>/</v>
      </c>
      <c r="P469" s="21" t="e">
        <f>+VLOOKUP(O469,indices!C:G,3,0)</f>
        <v>#N/A</v>
      </c>
      <c r="Q469" s="26"/>
      <c r="R469" s="26"/>
      <c r="S469" s="26">
        <f t="shared" si="16"/>
        <v>0</v>
      </c>
      <c r="T469" s="21"/>
    </row>
    <row r="470" spans="1:20">
      <c r="A470" s="21"/>
      <c r="B470" s="21" t="e">
        <f>+VLOOKUP(A470,'liste écoles'!A:D,2,0)</f>
        <v>#N/A</v>
      </c>
      <c r="C470" s="21" t="e">
        <f>+VLOOKUP(A470,'liste écoles'!A:D,3,0)</f>
        <v>#N/A</v>
      </c>
      <c r="D470" s="21" t="e">
        <f>+VLOOKUP(A470,'liste écoles'!A:D,4,0)</f>
        <v>#N/A</v>
      </c>
      <c r="E470" s="21">
        <v>466</v>
      </c>
      <c r="F470" s="21"/>
      <c r="G470" s="21"/>
      <c r="H470" s="21"/>
      <c r="I470" s="21"/>
      <c r="J470" s="21"/>
      <c r="K470" s="21"/>
      <c r="L470" s="21"/>
      <c r="M470" s="21"/>
      <c r="N470" s="21"/>
      <c r="O470" s="22" t="str">
        <f t="shared" si="14"/>
        <v>/</v>
      </c>
      <c r="P470" s="21" t="e">
        <f>+VLOOKUP(O470,indices!C:G,3,0)</f>
        <v>#N/A</v>
      </c>
      <c r="Q470" s="26"/>
      <c r="R470" s="26"/>
      <c r="S470" s="26">
        <f t="shared" si="16"/>
        <v>0</v>
      </c>
      <c r="T470" s="21"/>
    </row>
    <row r="471" spans="1:20">
      <c r="A471" s="21"/>
      <c r="B471" s="21" t="e">
        <f>+VLOOKUP(A471,'liste écoles'!A:D,2,0)</f>
        <v>#N/A</v>
      </c>
      <c r="C471" s="21" t="e">
        <f>+VLOOKUP(A471,'liste écoles'!A:D,3,0)</f>
        <v>#N/A</v>
      </c>
      <c r="D471" s="21" t="e">
        <f>+VLOOKUP(A471,'liste écoles'!A:D,4,0)</f>
        <v>#N/A</v>
      </c>
      <c r="E471" s="21">
        <v>467</v>
      </c>
      <c r="F471" s="21"/>
      <c r="G471" s="21"/>
      <c r="H471" s="21"/>
      <c r="I471" s="21"/>
      <c r="J471" s="21"/>
      <c r="K471" s="21"/>
      <c r="L471" s="21"/>
      <c r="M471" s="21"/>
      <c r="N471" s="21"/>
      <c r="O471" s="22" t="str">
        <f t="shared" si="14"/>
        <v>/</v>
      </c>
      <c r="P471" s="21" t="e">
        <f>+VLOOKUP(O471,indices!C:G,3,0)</f>
        <v>#N/A</v>
      </c>
      <c r="Q471" s="26"/>
      <c r="R471" s="26"/>
      <c r="S471" s="26">
        <f t="shared" si="16"/>
        <v>0</v>
      </c>
      <c r="T471" s="21"/>
    </row>
    <row r="472" spans="1:20">
      <c r="A472" s="21"/>
      <c r="B472" s="21" t="e">
        <f>+VLOOKUP(A472,'liste écoles'!A:D,2,0)</f>
        <v>#N/A</v>
      </c>
      <c r="C472" s="21" t="e">
        <f>+VLOOKUP(A472,'liste écoles'!A:D,3,0)</f>
        <v>#N/A</v>
      </c>
      <c r="D472" s="21" t="e">
        <f>+VLOOKUP(A472,'liste écoles'!A:D,4,0)</f>
        <v>#N/A</v>
      </c>
      <c r="E472" s="21">
        <v>468</v>
      </c>
      <c r="F472" s="21"/>
      <c r="G472" s="21"/>
      <c r="H472" s="21"/>
      <c r="I472" s="21"/>
      <c r="J472" s="21"/>
      <c r="K472" s="21"/>
      <c r="L472" s="21"/>
      <c r="M472" s="21"/>
      <c r="N472" s="21"/>
      <c r="O472" s="22" t="str">
        <f t="shared" si="14"/>
        <v>/</v>
      </c>
      <c r="P472" s="21" t="e">
        <f>+VLOOKUP(O472,indices!C:G,3,0)</f>
        <v>#N/A</v>
      </c>
      <c r="Q472" s="26"/>
      <c r="R472" s="26"/>
      <c r="S472" s="26">
        <f t="shared" si="16"/>
        <v>0</v>
      </c>
      <c r="T472" s="21"/>
    </row>
    <row r="473" spans="1:20">
      <c r="A473" s="21"/>
      <c r="B473" s="21" t="e">
        <f>+VLOOKUP(A473,'liste écoles'!A:D,2,0)</f>
        <v>#N/A</v>
      </c>
      <c r="C473" s="21" t="e">
        <f>+VLOOKUP(A473,'liste écoles'!A:D,3,0)</f>
        <v>#N/A</v>
      </c>
      <c r="D473" s="21" t="e">
        <f>+VLOOKUP(A473,'liste écoles'!A:D,4,0)</f>
        <v>#N/A</v>
      </c>
      <c r="E473" s="21">
        <v>469</v>
      </c>
      <c r="F473" s="21"/>
      <c r="G473" s="21"/>
      <c r="H473" s="21"/>
      <c r="I473" s="21"/>
      <c r="J473" s="21"/>
      <c r="K473" s="21"/>
      <c r="L473" s="21"/>
      <c r="M473" s="21"/>
      <c r="N473" s="21"/>
      <c r="O473" s="22" t="str">
        <f t="shared" si="14"/>
        <v>/</v>
      </c>
      <c r="P473" s="21" t="e">
        <f>+VLOOKUP(O473,indices!C:G,3,0)</f>
        <v>#N/A</v>
      </c>
      <c r="Q473" s="26"/>
      <c r="R473" s="26"/>
      <c r="S473" s="26">
        <f t="shared" si="16"/>
        <v>0</v>
      </c>
      <c r="T473" s="21"/>
    </row>
    <row r="474" spans="1:20">
      <c r="A474" s="21"/>
      <c r="B474" s="21" t="e">
        <f>+VLOOKUP(A474,'liste écoles'!A:D,2,0)</f>
        <v>#N/A</v>
      </c>
      <c r="C474" s="21" t="e">
        <f>+VLOOKUP(A474,'liste écoles'!A:D,3,0)</f>
        <v>#N/A</v>
      </c>
      <c r="D474" s="21" t="e">
        <f>+VLOOKUP(A474,'liste écoles'!A:D,4,0)</f>
        <v>#N/A</v>
      </c>
      <c r="E474" s="21">
        <v>470</v>
      </c>
      <c r="F474" s="21"/>
      <c r="G474" s="21"/>
      <c r="H474" s="21"/>
      <c r="I474" s="21"/>
      <c r="J474" s="21"/>
      <c r="K474" s="21"/>
      <c r="L474" s="21"/>
      <c r="M474" s="21"/>
      <c r="N474" s="21"/>
      <c r="O474" s="22" t="str">
        <f t="shared" si="14"/>
        <v>/</v>
      </c>
      <c r="P474" s="21" t="e">
        <f>+VLOOKUP(O474,indices!C:G,3,0)</f>
        <v>#N/A</v>
      </c>
      <c r="Q474" s="26"/>
      <c r="R474" s="26"/>
      <c r="S474" s="26">
        <f t="shared" si="16"/>
        <v>0</v>
      </c>
      <c r="T474" s="21"/>
    </row>
    <row r="475" spans="1:20">
      <c r="A475" s="21"/>
      <c r="B475" s="21" t="e">
        <f>+VLOOKUP(A475,'liste écoles'!A:D,2,0)</f>
        <v>#N/A</v>
      </c>
      <c r="C475" s="21" t="e">
        <f>+VLOOKUP(A475,'liste écoles'!A:D,3,0)</f>
        <v>#N/A</v>
      </c>
      <c r="D475" s="21" t="e">
        <f>+VLOOKUP(A475,'liste écoles'!A:D,4,0)</f>
        <v>#N/A</v>
      </c>
      <c r="E475" s="21">
        <v>471</v>
      </c>
      <c r="F475" s="21"/>
      <c r="G475" s="21"/>
      <c r="H475" s="21"/>
      <c r="I475" s="21"/>
      <c r="J475" s="21"/>
      <c r="K475" s="21"/>
      <c r="L475" s="21"/>
      <c r="M475" s="21"/>
      <c r="N475" s="21"/>
      <c r="O475" s="22" t="str">
        <f t="shared" si="14"/>
        <v>/</v>
      </c>
      <c r="P475" s="21" t="e">
        <f>+VLOOKUP(O475,indices!C:G,3,0)</f>
        <v>#N/A</v>
      </c>
      <c r="Q475" s="26"/>
      <c r="R475" s="26"/>
      <c r="S475" s="26">
        <f t="shared" si="16"/>
        <v>0</v>
      </c>
      <c r="T475" s="21"/>
    </row>
    <row r="476" spans="1:20">
      <c r="A476" s="21"/>
      <c r="B476" s="21" t="e">
        <f>+VLOOKUP(A476,'liste écoles'!A:D,2,0)</f>
        <v>#N/A</v>
      </c>
      <c r="C476" s="21" t="e">
        <f>+VLOOKUP(A476,'liste écoles'!A:D,3,0)</f>
        <v>#N/A</v>
      </c>
      <c r="D476" s="21" t="e">
        <f>+VLOOKUP(A476,'liste écoles'!A:D,4,0)</f>
        <v>#N/A</v>
      </c>
      <c r="E476" s="21">
        <v>472</v>
      </c>
      <c r="F476" s="21"/>
      <c r="G476" s="21"/>
      <c r="H476" s="21"/>
      <c r="I476" s="21"/>
      <c r="J476" s="21"/>
      <c r="K476" s="21"/>
      <c r="L476" s="21"/>
      <c r="M476" s="21"/>
      <c r="N476" s="21"/>
      <c r="O476" s="22" t="str">
        <f t="shared" si="14"/>
        <v>/</v>
      </c>
      <c r="P476" s="21" t="e">
        <f>+VLOOKUP(O476,indices!C:G,3,0)</f>
        <v>#N/A</v>
      </c>
      <c r="Q476" s="26"/>
      <c r="R476" s="26"/>
      <c r="S476" s="26">
        <f t="shared" si="16"/>
        <v>0</v>
      </c>
      <c r="T476" s="21"/>
    </row>
    <row r="477" spans="1:20">
      <c r="A477" s="21"/>
      <c r="B477" s="21" t="e">
        <f>+VLOOKUP(A477,'liste écoles'!A:D,2,0)</f>
        <v>#N/A</v>
      </c>
      <c r="C477" s="21" t="e">
        <f>+VLOOKUP(A477,'liste écoles'!A:D,3,0)</f>
        <v>#N/A</v>
      </c>
      <c r="D477" s="21" t="e">
        <f>+VLOOKUP(A477,'liste écoles'!A:D,4,0)</f>
        <v>#N/A</v>
      </c>
      <c r="E477" s="21">
        <v>473</v>
      </c>
      <c r="F477" s="21"/>
      <c r="G477" s="21"/>
      <c r="H477" s="21"/>
      <c r="I477" s="21"/>
      <c r="J477" s="21"/>
      <c r="K477" s="21"/>
      <c r="L477" s="21"/>
      <c r="M477" s="21"/>
      <c r="N477" s="21"/>
      <c r="O477" s="22" t="str">
        <f t="shared" si="14"/>
        <v>/</v>
      </c>
      <c r="P477" s="21" t="e">
        <f>+VLOOKUP(O477,indices!C:G,3,0)</f>
        <v>#N/A</v>
      </c>
      <c r="Q477" s="26"/>
      <c r="R477" s="26"/>
      <c r="S477" s="26">
        <f t="shared" si="16"/>
        <v>0</v>
      </c>
      <c r="T477" s="21"/>
    </row>
    <row r="478" spans="1:20">
      <c r="A478" s="21"/>
      <c r="B478" s="21" t="e">
        <f>+VLOOKUP(A478,'liste écoles'!A:D,2,0)</f>
        <v>#N/A</v>
      </c>
      <c r="C478" s="21" t="e">
        <f>+VLOOKUP(A478,'liste écoles'!A:D,3,0)</f>
        <v>#N/A</v>
      </c>
      <c r="D478" s="21" t="e">
        <f>+VLOOKUP(A478,'liste écoles'!A:D,4,0)</f>
        <v>#N/A</v>
      </c>
      <c r="E478" s="21">
        <v>474</v>
      </c>
      <c r="F478" s="21"/>
      <c r="G478" s="21"/>
      <c r="H478" s="21"/>
      <c r="I478" s="21"/>
      <c r="J478" s="21"/>
      <c r="K478" s="21"/>
      <c r="L478" s="21"/>
      <c r="M478" s="21"/>
      <c r="N478" s="21"/>
      <c r="O478" s="22" t="str">
        <f t="shared" si="14"/>
        <v>/</v>
      </c>
      <c r="P478" s="21" t="e">
        <f>+VLOOKUP(O478,indices!C:G,3,0)</f>
        <v>#N/A</v>
      </c>
      <c r="Q478" s="26"/>
      <c r="R478" s="26"/>
      <c r="S478" s="26">
        <f t="shared" si="16"/>
        <v>0</v>
      </c>
      <c r="T478" s="21"/>
    </row>
    <row r="479" spans="1:20">
      <c r="A479" s="21"/>
      <c r="B479" s="21" t="e">
        <f>+VLOOKUP(A479,'liste écoles'!A:D,2,0)</f>
        <v>#N/A</v>
      </c>
      <c r="C479" s="21" t="e">
        <f>+VLOOKUP(A479,'liste écoles'!A:D,3,0)</f>
        <v>#N/A</v>
      </c>
      <c r="D479" s="21" t="e">
        <f>+VLOOKUP(A479,'liste écoles'!A:D,4,0)</f>
        <v>#N/A</v>
      </c>
      <c r="E479" s="21">
        <v>475</v>
      </c>
      <c r="F479" s="21"/>
      <c r="G479" s="21"/>
      <c r="H479" s="21"/>
      <c r="I479" s="21"/>
      <c r="J479" s="21"/>
      <c r="K479" s="21"/>
      <c r="L479" s="21"/>
      <c r="M479" s="21"/>
      <c r="N479" s="21"/>
      <c r="O479" s="22" t="str">
        <f t="shared" si="14"/>
        <v>/</v>
      </c>
      <c r="P479" s="21" t="e">
        <f>+VLOOKUP(O479,indices!C:G,3,0)</f>
        <v>#N/A</v>
      </c>
      <c r="Q479" s="26"/>
      <c r="R479" s="26"/>
      <c r="S479" s="26">
        <f t="shared" si="16"/>
        <v>0</v>
      </c>
      <c r="T479" s="21"/>
    </row>
    <row r="480" spans="1:20">
      <c r="A480" s="21"/>
      <c r="B480" s="21" t="e">
        <f>+VLOOKUP(A480,'liste écoles'!A:D,2,0)</f>
        <v>#N/A</v>
      </c>
      <c r="C480" s="21" t="e">
        <f>+VLOOKUP(A480,'liste écoles'!A:D,3,0)</f>
        <v>#N/A</v>
      </c>
      <c r="D480" s="21" t="e">
        <f>+VLOOKUP(A480,'liste écoles'!A:D,4,0)</f>
        <v>#N/A</v>
      </c>
      <c r="E480" s="21">
        <v>476</v>
      </c>
      <c r="F480" s="21"/>
      <c r="G480" s="21"/>
      <c r="H480" s="21"/>
      <c r="I480" s="21"/>
      <c r="J480" s="21"/>
      <c r="K480" s="21"/>
      <c r="L480" s="21"/>
      <c r="M480" s="21"/>
      <c r="N480" s="21"/>
      <c r="O480" s="22" t="str">
        <f t="shared" si="14"/>
        <v>/</v>
      </c>
      <c r="P480" s="21" t="e">
        <f>+VLOOKUP(O480,indices!C:G,3,0)</f>
        <v>#N/A</v>
      </c>
      <c r="Q480" s="26"/>
      <c r="R480" s="26"/>
      <c r="S480" s="26">
        <f t="shared" si="16"/>
        <v>0</v>
      </c>
      <c r="T480" s="21"/>
    </row>
    <row r="481" spans="1:20">
      <c r="A481" s="21"/>
      <c r="B481" s="21" t="e">
        <f>+VLOOKUP(A481,'liste écoles'!A:D,2,0)</f>
        <v>#N/A</v>
      </c>
      <c r="C481" s="21" t="e">
        <f>+VLOOKUP(A481,'liste écoles'!A:D,3,0)</f>
        <v>#N/A</v>
      </c>
      <c r="D481" s="21" t="e">
        <f>+VLOOKUP(A481,'liste écoles'!A:D,4,0)</f>
        <v>#N/A</v>
      </c>
      <c r="E481" s="21">
        <v>477</v>
      </c>
      <c r="F481" s="21"/>
      <c r="G481" s="21"/>
      <c r="H481" s="21"/>
      <c r="I481" s="21"/>
      <c r="J481" s="21"/>
      <c r="K481" s="21"/>
      <c r="L481" s="21"/>
      <c r="M481" s="21"/>
      <c r="N481" s="21"/>
      <c r="O481" s="22" t="str">
        <f t="shared" si="14"/>
        <v>/</v>
      </c>
      <c r="P481" s="21" t="e">
        <f>+VLOOKUP(O481,indices!C:G,3,0)</f>
        <v>#N/A</v>
      </c>
      <c r="Q481" s="26"/>
      <c r="R481" s="26"/>
      <c r="S481" s="26">
        <f t="shared" si="16"/>
        <v>0</v>
      </c>
      <c r="T481" s="21"/>
    </row>
    <row r="482" spans="1:20">
      <c r="A482" s="21"/>
      <c r="B482" s="21" t="e">
        <f>+VLOOKUP(A482,'liste écoles'!A:D,2,0)</f>
        <v>#N/A</v>
      </c>
      <c r="C482" s="21" t="e">
        <f>+VLOOKUP(A482,'liste écoles'!A:D,3,0)</f>
        <v>#N/A</v>
      </c>
      <c r="D482" s="21" t="e">
        <f>+VLOOKUP(A482,'liste écoles'!A:D,4,0)</f>
        <v>#N/A</v>
      </c>
      <c r="E482" s="21">
        <v>478</v>
      </c>
      <c r="F482" s="21"/>
      <c r="G482" s="21"/>
      <c r="H482" s="21"/>
      <c r="I482" s="21"/>
      <c r="J482" s="21"/>
      <c r="K482" s="21"/>
      <c r="L482" s="21"/>
      <c r="M482" s="21"/>
      <c r="N482" s="21"/>
      <c r="O482" s="22" t="str">
        <f t="shared" si="14"/>
        <v>/</v>
      </c>
      <c r="P482" s="21" t="e">
        <f>+VLOOKUP(O482,indices!C:G,3,0)</f>
        <v>#N/A</v>
      </c>
      <c r="Q482" s="26"/>
      <c r="R482" s="26"/>
      <c r="S482" s="26">
        <f t="shared" si="16"/>
        <v>0</v>
      </c>
      <c r="T482" s="21"/>
    </row>
    <row r="483" spans="1:20">
      <c r="A483" s="21"/>
      <c r="B483" s="21" t="e">
        <f>+VLOOKUP(A483,'liste écoles'!A:D,2,0)</f>
        <v>#N/A</v>
      </c>
      <c r="C483" s="21" t="e">
        <f>+VLOOKUP(A483,'liste écoles'!A:D,3,0)</f>
        <v>#N/A</v>
      </c>
      <c r="D483" s="21" t="e">
        <f>+VLOOKUP(A483,'liste écoles'!A:D,4,0)</f>
        <v>#N/A</v>
      </c>
      <c r="E483" s="21">
        <v>479</v>
      </c>
      <c r="F483" s="21"/>
      <c r="G483" s="21"/>
      <c r="H483" s="21"/>
      <c r="I483" s="21"/>
      <c r="J483" s="21"/>
      <c r="K483" s="21"/>
      <c r="L483" s="21"/>
      <c r="M483" s="21"/>
      <c r="N483" s="21"/>
      <c r="O483" s="22" t="str">
        <f t="shared" si="14"/>
        <v>/</v>
      </c>
      <c r="P483" s="21" t="e">
        <f>+VLOOKUP(O483,indices!C:G,3,0)</f>
        <v>#N/A</v>
      </c>
      <c r="Q483" s="26"/>
      <c r="R483" s="26"/>
      <c r="S483" s="26">
        <f t="shared" si="16"/>
        <v>0</v>
      </c>
      <c r="T483" s="21"/>
    </row>
    <row r="484" spans="1:20">
      <c r="A484" s="21"/>
      <c r="B484" s="21" t="e">
        <f>+VLOOKUP(A484,'liste écoles'!A:D,2,0)</f>
        <v>#N/A</v>
      </c>
      <c r="C484" s="21" t="e">
        <f>+VLOOKUP(A484,'liste écoles'!A:D,3,0)</f>
        <v>#N/A</v>
      </c>
      <c r="D484" s="21" t="e">
        <f>+VLOOKUP(A484,'liste écoles'!A:D,4,0)</f>
        <v>#N/A</v>
      </c>
      <c r="E484" s="21">
        <v>480</v>
      </c>
      <c r="F484" s="21"/>
      <c r="G484" s="21"/>
      <c r="H484" s="21"/>
      <c r="I484" s="21"/>
      <c r="J484" s="21"/>
      <c r="K484" s="21"/>
      <c r="L484" s="21"/>
      <c r="M484" s="21"/>
      <c r="N484" s="21"/>
      <c r="O484" s="22" t="str">
        <f t="shared" si="14"/>
        <v>/</v>
      </c>
      <c r="P484" s="21" t="e">
        <f>+VLOOKUP(O484,indices!C:G,3,0)</f>
        <v>#N/A</v>
      </c>
      <c r="Q484" s="26"/>
      <c r="R484" s="26"/>
      <c r="S484" s="26">
        <f t="shared" si="16"/>
        <v>0</v>
      </c>
      <c r="T484" s="21"/>
    </row>
    <row r="485" spans="1:20">
      <c r="A485" s="21"/>
      <c r="B485" s="21" t="e">
        <f>+VLOOKUP(A485,'liste écoles'!A:D,2,0)</f>
        <v>#N/A</v>
      </c>
      <c r="C485" s="21" t="e">
        <f>+VLOOKUP(A485,'liste écoles'!A:D,3,0)</f>
        <v>#N/A</v>
      </c>
      <c r="D485" s="21" t="e">
        <f>+VLOOKUP(A485,'liste écoles'!A:D,4,0)</f>
        <v>#N/A</v>
      </c>
      <c r="E485" s="21">
        <v>481</v>
      </c>
      <c r="F485" s="21"/>
      <c r="G485" s="21"/>
      <c r="H485" s="21"/>
      <c r="I485" s="21"/>
      <c r="J485" s="21"/>
      <c r="K485" s="21"/>
      <c r="L485" s="21"/>
      <c r="M485" s="21"/>
      <c r="N485" s="21"/>
      <c r="O485" s="22" t="str">
        <f t="shared" si="14"/>
        <v>/</v>
      </c>
      <c r="P485" s="21" t="e">
        <f>+VLOOKUP(O485,indices!C:G,3,0)</f>
        <v>#N/A</v>
      </c>
      <c r="Q485" s="26"/>
      <c r="R485" s="26"/>
      <c r="S485" s="26">
        <f t="shared" si="16"/>
        <v>0</v>
      </c>
      <c r="T485" s="21"/>
    </row>
    <row r="486" spans="1:20">
      <c r="A486" s="21"/>
      <c r="B486" s="21" t="e">
        <f>+VLOOKUP(A486,'liste écoles'!A:D,2,0)</f>
        <v>#N/A</v>
      </c>
      <c r="C486" s="21" t="e">
        <f>+VLOOKUP(A486,'liste écoles'!A:D,3,0)</f>
        <v>#N/A</v>
      </c>
      <c r="D486" s="21" t="e">
        <f>+VLOOKUP(A486,'liste écoles'!A:D,4,0)</f>
        <v>#N/A</v>
      </c>
      <c r="E486" s="21">
        <v>482</v>
      </c>
      <c r="F486" s="21"/>
      <c r="G486" s="21"/>
      <c r="H486" s="21"/>
      <c r="I486" s="21"/>
      <c r="J486" s="21"/>
      <c r="K486" s="21"/>
      <c r="L486" s="21"/>
      <c r="M486" s="21"/>
      <c r="N486" s="21"/>
      <c r="O486" s="22" t="str">
        <f t="shared" si="14"/>
        <v>/</v>
      </c>
      <c r="P486" s="21" t="e">
        <f>+VLOOKUP(O486,indices!C:G,3,0)</f>
        <v>#N/A</v>
      </c>
      <c r="Q486" s="26"/>
      <c r="R486" s="26"/>
      <c r="S486" s="26">
        <f t="shared" si="16"/>
        <v>0</v>
      </c>
      <c r="T486" s="21"/>
    </row>
    <row r="487" spans="1:20">
      <c r="A487" s="21"/>
      <c r="B487" s="21" t="e">
        <f>+VLOOKUP(A487,'liste écoles'!A:D,2,0)</f>
        <v>#N/A</v>
      </c>
      <c r="C487" s="21" t="e">
        <f>+VLOOKUP(A487,'liste écoles'!A:D,3,0)</f>
        <v>#N/A</v>
      </c>
      <c r="D487" s="21" t="e">
        <f>+VLOOKUP(A487,'liste écoles'!A:D,4,0)</f>
        <v>#N/A</v>
      </c>
      <c r="E487" s="21">
        <v>483</v>
      </c>
      <c r="F487" s="21"/>
      <c r="G487" s="21"/>
      <c r="H487" s="21"/>
      <c r="I487" s="21"/>
      <c r="J487" s="21"/>
      <c r="K487" s="21"/>
      <c r="L487" s="21"/>
      <c r="M487" s="21"/>
      <c r="N487" s="21"/>
      <c r="O487" s="22" t="str">
        <f t="shared" si="14"/>
        <v>/</v>
      </c>
      <c r="P487" s="21" t="e">
        <f>+VLOOKUP(O487,indices!C:G,3,0)</f>
        <v>#N/A</v>
      </c>
      <c r="Q487" s="26"/>
      <c r="R487" s="26"/>
      <c r="S487" s="26">
        <f t="shared" si="16"/>
        <v>0</v>
      </c>
      <c r="T487" s="21"/>
    </row>
    <row r="488" spans="1:20">
      <c r="A488" s="21"/>
      <c r="B488" s="21" t="e">
        <f>+VLOOKUP(A488,'liste écoles'!A:D,2,0)</f>
        <v>#N/A</v>
      </c>
      <c r="C488" s="21" t="e">
        <f>+VLOOKUP(A488,'liste écoles'!A:D,3,0)</f>
        <v>#N/A</v>
      </c>
      <c r="D488" s="21" t="e">
        <f>+VLOOKUP(A488,'liste écoles'!A:D,4,0)</f>
        <v>#N/A</v>
      </c>
      <c r="E488" s="21">
        <v>484</v>
      </c>
      <c r="F488" s="21"/>
      <c r="G488" s="21"/>
      <c r="H488" s="21"/>
      <c r="I488" s="21"/>
      <c r="J488" s="21"/>
      <c r="K488" s="21"/>
      <c r="L488" s="21"/>
      <c r="M488" s="21"/>
      <c r="N488" s="21"/>
      <c r="O488" s="22" t="str">
        <f t="shared" si="14"/>
        <v>/</v>
      </c>
      <c r="P488" s="21" t="e">
        <f>+VLOOKUP(O488,indices!C:G,3,0)</f>
        <v>#N/A</v>
      </c>
      <c r="Q488" s="26"/>
      <c r="R488" s="26"/>
      <c r="S488" s="26">
        <f t="shared" si="16"/>
        <v>0</v>
      </c>
      <c r="T488" s="21"/>
    </row>
    <row r="489" spans="1:20">
      <c r="A489" s="21"/>
      <c r="B489" s="21" t="e">
        <f>+VLOOKUP(A489,'liste écoles'!A:D,2,0)</f>
        <v>#N/A</v>
      </c>
      <c r="C489" s="21" t="e">
        <f>+VLOOKUP(A489,'liste écoles'!A:D,3,0)</f>
        <v>#N/A</v>
      </c>
      <c r="D489" s="21" t="e">
        <f>+VLOOKUP(A489,'liste écoles'!A:D,4,0)</f>
        <v>#N/A</v>
      </c>
      <c r="E489" s="21">
        <v>485</v>
      </c>
      <c r="F489" s="21"/>
      <c r="G489" s="21"/>
      <c r="H489" s="21"/>
      <c r="I489" s="21"/>
      <c r="J489" s="21"/>
      <c r="K489" s="21"/>
      <c r="L489" s="21"/>
      <c r="M489" s="21"/>
      <c r="N489" s="21"/>
      <c r="O489" s="22" t="str">
        <f t="shared" si="14"/>
        <v>/</v>
      </c>
      <c r="P489" s="21" t="e">
        <f>+VLOOKUP(O489,indices!C:G,3,0)</f>
        <v>#N/A</v>
      </c>
      <c r="Q489" s="26"/>
      <c r="R489" s="26"/>
      <c r="S489" s="26">
        <f t="shared" si="16"/>
        <v>0</v>
      </c>
      <c r="T489" s="21"/>
    </row>
    <row r="490" spans="1:20">
      <c r="A490" s="21"/>
      <c r="B490" s="21" t="e">
        <f>+VLOOKUP(A490,'liste écoles'!A:D,2,0)</f>
        <v>#N/A</v>
      </c>
      <c r="C490" s="21" t="e">
        <f>+VLOOKUP(A490,'liste écoles'!A:D,3,0)</f>
        <v>#N/A</v>
      </c>
      <c r="D490" s="21" t="e">
        <f>+VLOOKUP(A490,'liste écoles'!A:D,4,0)</f>
        <v>#N/A</v>
      </c>
      <c r="E490" s="21">
        <v>486</v>
      </c>
      <c r="F490" s="21"/>
      <c r="G490" s="21"/>
      <c r="H490" s="21"/>
      <c r="I490" s="21"/>
      <c r="J490" s="21"/>
      <c r="K490" s="21"/>
      <c r="L490" s="21"/>
      <c r="M490" s="21"/>
      <c r="N490" s="21"/>
      <c r="O490" s="22" t="str">
        <f t="shared" si="14"/>
        <v>/</v>
      </c>
      <c r="P490" s="21" t="e">
        <f>+VLOOKUP(O490,indices!C:G,3,0)</f>
        <v>#N/A</v>
      </c>
      <c r="Q490" s="26"/>
      <c r="R490" s="26"/>
      <c r="S490" s="26">
        <f t="shared" si="16"/>
        <v>0</v>
      </c>
      <c r="T490" s="21"/>
    </row>
    <row r="491" spans="1:20">
      <c r="A491" s="21"/>
      <c r="B491" s="21" t="e">
        <f>+VLOOKUP(A491,'liste écoles'!A:D,2,0)</f>
        <v>#N/A</v>
      </c>
      <c r="C491" s="21" t="e">
        <f>+VLOOKUP(A491,'liste écoles'!A:D,3,0)</f>
        <v>#N/A</v>
      </c>
      <c r="D491" s="21" t="e">
        <f>+VLOOKUP(A491,'liste écoles'!A:D,4,0)</f>
        <v>#N/A</v>
      </c>
      <c r="E491" s="21">
        <v>487</v>
      </c>
      <c r="F491" s="21"/>
      <c r="G491" s="21"/>
      <c r="H491" s="21"/>
      <c r="I491" s="21"/>
      <c r="J491" s="21"/>
      <c r="K491" s="21"/>
      <c r="L491" s="21"/>
      <c r="M491" s="21"/>
      <c r="N491" s="21"/>
      <c r="O491" s="22" t="str">
        <f t="shared" si="14"/>
        <v>/</v>
      </c>
      <c r="P491" s="21" t="e">
        <f>+VLOOKUP(O491,indices!C:G,3,0)</f>
        <v>#N/A</v>
      </c>
      <c r="Q491" s="26"/>
      <c r="R491" s="26"/>
      <c r="S491" s="26">
        <f t="shared" si="16"/>
        <v>0</v>
      </c>
      <c r="T491" s="21"/>
    </row>
    <row r="492" spans="1:20">
      <c r="A492" s="21"/>
      <c r="B492" s="21" t="e">
        <f>+VLOOKUP(A492,'liste écoles'!A:D,2,0)</f>
        <v>#N/A</v>
      </c>
      <c r="C492" s="21" t="e">
        <f>+VLOOKUP(A492,'liste écoles'!A:D,3,0)</f>
        <v>#N/A</v>
      </c>
      <c r="D492" s="21" t="e">
        <f>+VLOOKUP(A492,'liste écoles'!A:D,4,0)</f>
        <v>#N/A</v>
      </c>
      <c r="E492" s="21">
        <v>488</v>
      </c>
      <c r="F492" s="21"/>
      <c r="G492" s="21"/>
      <c r="H492" s="21"/>
      <c r="I492" s="21"/>
      <c r="J492" s="21"/>
      <c r="K492" s="21"/>
      <c r="L492" s="21"/>
      <c r="M492" s="21"/>
      <c r="N492" s="21"/>
      <c r="O492" s="22" t="str">
        <f t="shared" si="14"/>
        <v>/</v>
      </c>
      <c r="P492" s="21" t="e">
        <f>+VLOOKUP(O492,indices!C:G,3,0)</f>
        <v>#N/A</v>
      </c>
      <c r="Q492" s="26"/>
      <c r="R492" s="26"/>
      <c r="S492" s="26">
        <f t="shared" si="16"/>
        <v>0</v>
      </c>
      <c r="T492" s="21"/>
    </row>
    <row r="493" spans="1:20">
      <c r="A493" s="21"/>
      <c r="B493" s="21" t="e">
        <f>+VLOOKUP(A493,'liste écoles'!A:D,2,0)</f>
        <v>#N/A</v>
      </c>
      <c r="C493" s="21" t="e">
        <f>+VLOOKUP(A493,'liste écoles'!A:D,3,0)</f>
        <v>#N/A</v>
      </c>
      <c r="D493" s="21" t="e">
        <f>+VLOOKUP(A493,'liste écoles'!A:D,4,0)</f>
        <v>#N/A</v>
      </c>
      <c r="E493" s="21">
        <v>489</v>
      </c>
      <c r="F493" s="21"/>
      <c r="G493" s="21"/>
      <c r="H493" s="21"/>
      <c r="I493" s="21"/>
      <c r="J493" s="21"/>
      <c r="K493" s="21"/>
      <c r="L493" s="21"/>
      <c r="M493" s="21"/>
      <c r="N493" s="21"/>
      <c r="O493" s="22" t="str">
        <f t="shared" si="14"/>
        <v>/</v>
      </c>
      <c r="P493" s="21" t="e">
        <f>+VLOOKUP(O493,indices!C:G,3,0)</f>
        <v>#N/A</v>
      </c>
      <c r="Q493" s="26"/>
      <c r="R493" s="26"/>
      <c r="S493" s="26">
        <f t="shared" si="16"/>
        <v>0</v>
      </c>
      <c r="T493" s="21"/>
    </row>
    <row r="494" spans="1:20">
      <c r="A494" s="21"/>
      <c r="B494" s="21" t="e">
        <f>+VLOOKUP(A494,'liste écoles'!A:D,2,0)</f>
        <v>#N/A</v>
      </c>
      <c r="C494" s="21" t="e">
        <f>+VLOOKUP(A494,'liste écoles'!A:D,3,0)</f>
        <v>#N/A</v>
      </c>
      <c r="D494" s="21" t="e">
        <f>+VLOOKUP(A494,'liste écoles'!A:D,4,0)</f>
        <v>#N/A</v>
      </c>
      <c r="E494" s="21">
        <v>490</v>
      </c>
      <c r="F494" s="21"/>
      <c r="G494" s="21"/>
      <c r="H494" s="21"/>
      <c r="I494" s="21"/>
      <c r="J494" s="21"/>
      <c r="K494" s="21"/>
      <c r="L494" s="21"/>
      <c r="M494" s="21"/>
      <c r="N494" s="21"/>
      <c r="O494" s="22" t="str">
        <f t="shared" si="14"/>
        <v>/</v>
      </c>
      <c r="P494" s="21" t="e">
        <f>+VLOOKUP(O494,indices!C:G,3,0)</f>
        <v>#N/A</v>
      </c>
      <c r="Q494" s="26"/>
      <c r="R494" s="26"/>
      <c r="S494" s="26">
        <f t="shared" si="16"/>
        <v>0</v>
      </c>
      <c r="T494" s="21"/>
    </row>
    <row r="495" spans="1:20">
      <c r="A495" s="21"/>
      <c r="B495" s="21" t="e">
        <f>+VLOOKUP(A495,'liste écoles'!A:D,2,0)</f>
        <v>#N/A</v>
      </c>
      <c r="C495" s="21" t="e">
        <f>+VLOOKUP(A495,'liste écoles'!A:D,3,0)</f>
        <v>#N/A</v>
      </c>
      <c r="D495" s="21" t="e">
        <f>+VLOOKUP(A495,'liste écoles'!A:D,4,0)</f>
        <v>#N/A</v>
      </c>
      <c r="E495" s="21">
        <v>491</v>
      </c>
      <c r="F495" s="21"/>
      <c r="G495" s="21"/>
      <c r="H495" s="21"/>
      <c r="I495" s="21"/>
      <c r="J495" s="21"/>
      <c r="K495" s="21"/>
      <c r="L495" s="21"/>
      <c r="M495" s="21"/>
      <c r="N495" s="21"/>
      <c r="O495" s="22" t="str">
        <f t="shared" si="14"/>
        <v>/</v>
      </c>
      <c r="P495" s="21" t="e">
        <f>+VLOOKUP(O495,indices!C:G,3,0)</f>
        <v>#N/A</v>
      </c>
      <c r="Q495" s="26"/>
      <c r="R495" s="26"/>
      <c r="S495" s="26">
        <f t="shared" si="16"/>
        <v>0</v>
      </c>
      <c r="T495" s="21"/>
    </row>
    <row r="496" spans="1:20">
      <c r="A496" s="21"/>
      <c r="B496" s="21" t="e">
        <f>+VLOOKUP(A496,'liste écoles'!A:D,2,0)</f>
        <v>#N/A</v>
      </c>
      <c r="C496" s="21" t="e">
        <f>+VLOOKUP(A496,'liste écoles'!A:D,3,0)</f>
        <v>#N/A</v>
      </c>
      <c r="D496" s="21" t="e">
        <f>+VLOOKUP(A496,'liste écoles'!A:D,4,0)</f>
        <v>#N/A</v>
      </c>
      <c r="E496" s="21">
        <v>492</v>
      </c>
      <c r="F496" s="21"/>
      <c r="G496" s="21"/>
      <c r="H496" s="21"/>
      <c r="I496" s="21"/>
      <c r="J496" s="21"/>
      <c r="K496" s="21"/>
      <c r="L496" s="21"/>
      <c r="M496" s="21"/>
      <c r="N496" s="21"/>
      <c r="O496" s="22" t="str">
        <f t="shared" si="14"/>
        <v>/</v>
      </c>
      <c r="P496" s="21" t="e">
        <f>+VLOOKUP(O496,indices!C:G,3,0)</f>
        <v>#N/A</v>
      </c>
      <c r="Q496" s="26"/>
      <c r="R496" s="26"/>
      <c r="S496" s="26">
        <f t="shared" si="16"/>
        <v>0</v>
      </c>
      <c r="T496" s="21"/>
    </row>
    <row r="497" spans="1:20">
      <c r="A497" s="21"/>
      <c r="B497" s="21" t="e">
        <f>+VLOOKUP(A497,'liste écoles'!A:D,2,0)</f>
        <v>#N/A</v>
      </c>
      <c r="C497" s="21" t="e">
        <f>+VLOOKUP(A497,'liste écoles'!A:D,3,0)</f>
        <v>#N/A</v>
      </c>
      <c r="D497" s="21" t="e">
        <f>+VLOOKUP(A497,'liste écoles'!A:D,4,0)</f>
        <v>#N/A</v>
      </c>
      <c r="E497" s="21">
        <v>493</v>
      </c>
      <c r="F497" s="21"/>
      <c r="G497" s="21"/>
      <c r="H497" s="21"/>
      <c r="I497" s="21"/>
      <c r="J497" s="21"/>
      <c r="K497" s="21"/>
      <c r="L497" s="21"/>
      <c r="M497" s="21"/>
      <c r="N497" s="21"/>
      <c r="O497" s="22" t="str">
        <f t="shared" si="14"/>
        <v>/</v>
      </c>
      <c r="P497" s="21" t="e">
        <f>+VLOOKUP(O497,indices!C:G,3,0)</f>
        <v>#N/A</v>
      </c>
      <c r="Q497" s="26"/>
      <c r="R497" s="26"/>
      <c r="S497" s="26">
        <f t="shared" si="16"/>
        <v>0</v>
      </c>
      <c r="T497" s="21"/>
    </row>
    <row r="498" spans="1:20">
      <c r="A498" s="21"/>
      <c r="B498" s="21" t="e">
        <f>+VLOOKUP(A498,'liste écoles'!A:D,2,0)</f>
        <v>#N/A</v>
      </c>
      <c r="C498" s="21" t="e">
        <f>+VLOOKUP(A498,'liste écoles'!A:D,3,0)</f>
        <v>#N/A</v>
      </c>
      <c r="D498" s="21" t="e">
        <f>+VLOOKUP(A498,'liste écoles'!A:D,4,0)</f>
        <v>#N/A</v>
      </c>
      <c r="E498" s="21">
        <v>494</v>
      </c>
      <c r="F498" s="21"/>
      <c r="G498" s="21"/>
      <c r="H498" s="21"/>
      <c r="I498" s="21"/>
      <c r="J498" s="21"/>
      <c r="K498" s="21"/>
      <c r="L498" s="21"/>
      <c r="M498" s="21"/>
      <c r="N498" s="21"/>
      <c r="O498" s="22" t="str">
        <f t="shared" si="14"/>
        <v>/</v>
      </c>
      <c r="P498" s="21" t="e">
        <f>+VLOOKUP(O498,indices!C:G,3,0)</f>
        <v>#N/A</v>
      </c>
      <c r="Q498" s="26"/>
      <c r="R498" s="26"/>
      <c r="S498" s="26">
        <f t="shared" si="16"/>
        <v>0</v>
      </c>
      <c r="T498" s="21"/>
    </row>
    <row r="499" spans="1:20">
      <c r="A499" s="21"/>
      <c r="B499" s="21" t="e">
        <f>+VLOOKUP(A499,'liste écoles'!A:D,2,0)</f>
        <v>#N/A</v>
      </c>
      <c r="C499" s="21" t="e">
        <f>+VLOOKUP(A499,'liste écoles'!A:D,3,0)</f>
        <v>#N/A</v>
      </c>
      <c r="D499" s="21" t="e">
        <f>+VLOOKUP(A499,'liste écoles'!A:D,4,0)</f>
        <v>#N/A</v>
      </c>
      <c r="E499" s="21">
        <v>495</v>
      </c>
      <c r="F499" s="21"/>
      <c r="G499" s="21"/>
      <c r="H499" s="21"/>
      <c r="I499" s="21"/>
      <c r="J499" s="21"/>
      <c r="K499" s="21"/>
      <c r="L499" s="21"/>
      <c r="M499" s="21"/>
      <c r="N499" s="21"/>
      <c r="O499" s="22" t="str">
        <f t="shared" si="14"/>
        <v>/</v>
      </c>
      <c r="P499" s="21" t="e">
        <f>+VLOOKUP(O499,indices!C:G,3,0)</f>
        <v>#N/A</v>
      </c>
      <c r="Q499" s="26"/>
      <c r="R499" s="26"/>
      <c r="S499" s="26">
        <f t="shared" si="16"/>
        <v>0</v>
      </c>
      <c r="T499" s="21"/>
    </row>
    <row r="500" spans="1:20">
      <c r="A500" s="21"/>
      <c r="B500" s="21" t="e">
        <f>+VLOOKUP(A500,'liste écoles'!A:D,2,0)</f>
        <v>#N/A</v>
      </c>
      <c r="C500" s="21" t="e">
        <f>+VLOOKUP(A500,'liste écoles'!A:D,3,0)</f>
        <v>#N/A</v>
      </c>
      <c r="D500" s="21" t="e">
        <f>+VLOOKUP(A500,'liste écoles'!A:D,4,0)</f>
        <v>#N/A</v>
      </c>
      <c r="E500" s="21">
        <v>496</v>
      </c>
      <c r="F500" s="21"/>
      <c r="G500" s="21"/>
      <c r="H500" s="21"/>
      <c r="I500" s="21"/>
      <c r="J500" s="21"/>
      <c r="K500" s="21"/>
      <c r="L500" s="21"/>
      <c r="M500" s="21"/>
      <c r="N500" s="21"/>
      <c r="O500" s="22" t="str">
        <f t="shared" si="14"/>
        <v>/</v>
      </c>
      <c r="P500" s="21" t="e">
        <f>+VLOOKUP(O500,indices!C:G,3,0)</f>
        <v>#N/A</v>
      </c>
      <c r="Q500" s="26"/>
      <c r="R500" s="26"/>
      <c r="S500" s="26">
        <f t="shared" si="16"/>
        <v>0</v>
      </c>
      <c r="T500" s="21"/>
    </row>
    <row r="501" spans="1:20">
      <c r="A501" s="21"/>
      <c r="B501" s="21" t="e">
        <f>+VLOOKUP(A501,'liste écoles'!A:D,2,0)</f>
        <v>#N/A</v>
      </c>
      <c r="C501" s="21" t="e">
        <f>+VLOOKUP(A501,'liste écoles'!A:D,3,0)</f>
        <v>#N/A</v>
      </c>
      <c r="D501" s="21" t="e">
        <f>+VLOOKUP(A501,'liste écoles'!A:D,4,0)</f>
        <v>#N/A</v>
      </c>
      <c r="E501" s="21">
        <v>497</v>
      </c>
      <c r="F501" s="21"/>
      <c r="G501" s="21"/>
      <c r="H501" s="21"/>
      <c r="I501" s="21"/>
      <c r="J501" s="21"/>
      <c r="K501" s="21"/>
      <c r="L501" s="21"/>
      <c r="M501" s="21"/>
      <c r="N501" s="21"/>
      <c r="O501" s="22" t="str">
        <f t="shared" si="14"/>
        <v>/</v>
      </c>
      <c r="P501" s="21" t="e">
        <f>+VLOOKUP(O501,indices!C:G,3,0)</f>
        <v>#N/A</v>
      </c>
      <c r="Q501" s="26"/>
      <c r="R501" s="26"/>
      <c r="S501" s="26">
        <f t="shared" si="16"/>
        <v>0</v>
      </c>
      <c r="T501" s="21"/>
    </row>
    <row r="502" spans="1:20">
      <c r="A502" s="21"/>
      <c r="B502" s="21" t="e">
        <f>+VLOOKUP(A502,'liste écoles'!A:D,2,0)</f>
        <v>#N/A</v>
      </c>
      <c r="C502" s="21" t="e">
        <f>+VLOOKUP(A502,'liste écoles'!A:D,3,0)</f>
        <v>#N/A</v>
      </c>
      <c r="D502" s="21" t="e">
        <f>+VLOOKUP(A502,'liste écoles'!A:D,4,0)</f>
        <v>#N/A</v>
      </c>
      <c r="E502" s="21">
        <v>498</v>
      </c>
      <c r="F502" s="21"/>
      <c r="G502" s="21"/>
      <c r="H502" s="21"/>
      <c r="I502" s="21"/>
      <c r="J502" s="21"/>
      <c r="K502" s="21"/>
      <c r="L502" s="21"/>
      <c r="M502" s="21"/>
      <c r="N502" s="21"/>
      <c r="O502" s="22" t="str">
        <f t="shared" si="14"/>
        <v>/</v>
      </c>
      <c r="P502" s="21" t="e">
        <f>+VLOOKUP(O502,indices!C:G,3,0)</f>
        <v>#N/A</v>
      </c>
      <c r="Q502" s="26"/>
      <c r="R502" s="26"/>
      <c r="S502" s="26">
        <f t="shared" si="16"/>
        <v>0</v>
      </c>
      <c r="T502" s="21"/>
    </row>
  </sheetData>
  <mergeCells count="1">
    <mergeCell ref="A1:T1"/>
  </mergeCells>
  <dataValidations count="6">
    <dataValidation type="list" allowBlank="1" showInputMessage="1" showErrorMessage="1" sqref="N5:N502">
      <formula1>"H,F"</formula1>
    </dataValidation>
    <dataValidation type="list" allowBlank="1" showInputMessage="1" showErrorMessage="1" sqref="K5">
      <formula1>"classe normale,hors classe"</formula1>
    </dataValidation>
    <dataValidation type="list" allowBlank="1" showInputMessage="1" showErrorMessage="1" sqref="M5">
      <formula1>"1,2,3,4,5,6,7,8,9"</formula1>
    </dataValidation>
    <dataValidation type="list" allowBlank="1" showInputMessage="1" showErrorMessage="1" sqref="I151:I502">
      <formula1>"PEA titulaire,contractuel"</formula1>
    </dataValidation>
    <dataValidation type="list" allowBlank="1" showInputMessage="1" showErrorMessage="1" sqref="H5:H502">
      <formula1>"titulaire,contractuel CDD,contractuel CDI"</formula1>
    </dataValidation>
    <dataValidation type="list" allowBlank="1" showInputMessage="1" showErrorMessage="1" sqref="F5:F502">
      <formula1>"F,H"</formula1>
    </dataValidation>
  </dataValidations>
  <pageMargins left="0.23622047244094491" right="0.23622047244094491" top="0.74803149606299213" bottom="0.74803149606299213" header="0.31496062992125984" footer="0.31496062992125984"/>
  <pageSetup paperSize="9" scale="10" orientation="landscape" r:id="rId1"/>
  <headerFooter>
    <oddHeader xml:space="preserve">&amp;LAnnexe 1-2 - Dossier d'accréditation 2e partie 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'liste écoles'!$A$1:$A$34</xm:f>
          </x14:formula1>
          <xm:sqref>A5:A502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W21"/>
  <sheetViews>
    <sheetView tabSelected="1" topLeftCell="B1" workbookViewId="0">
      <selection activeCell="P28" sqref="P28"/>
    </sheetView>
  </sheetViews>
  <sheetFormatPr baseColWidth="10" defaultRowHeight="12.75"/>
  <cols>
    <col min="1" max="1" width="44.85546875" bestFit="1" customWidth="1"/>
    <col min="2" max="2" width="13" customWidth="1"/>
    <col min="3" max="3" width="13.85546875" bestFit="1" customWidth="1"/>
    <col min="4" max="4" width="14.140625" hidden="1" customWidth="1"/>
    <col min="5" max="5" width="10.5703125" bestFit="1" customWidth="1"/>
    <col min="6" max="6" width="9.7109375" bestFit="1" customWidth="1"/>
    <col min="7" max="7" width="10.85546875" bestFit="1" customWidth="1"/>
    <col min="8" max="8" width="14.85546875" bestFit="1" customWidth="1"/>
    <col min="9" max="10" width="10.85546875" bestFit="1" customWidth="1"/>
    <col min="11" max="11" width="15.5703125" style="58" bestFit="1" customWidth="1"/>
    <col min="12" max="12" width="10.85546875" style="65" bestFit="1" customWidth="1"/>
    <col min="13" max="13" width="9.7109375" style="58" bestFit="1" customWidth="1"/>
    <col min="14" max="14" width="10.85546875" style="58" bestFit="1" customWidth="1"/>
    <col min="15" max="15" width="13" customWidth="1"/>
    <col min="16" max="16" width="13" style="57" customWidth="1"/>
    <col min="17" max="17" width="14" style="57" customWidth="1"/>
    <col min="18" max="19" width="13" style="57" customWidth="1"/>
    <col min="20" max="20" width="11.28515625" hidden="1" customWidth="1"/>
    <col min="21" max="21" width="11" hidden="1" customWidth="1"/>
    <col min="22" max="22" width="11.28515625" hidden="1" customWidth="1"/>
    <col min="23" max="23" width="40.42578125" bestFit="1" customWidth="1"/>
  </cols>
  <sheetData>
    <row r="1" spans="1:23" s="20" customFormat="1" ht="32.25" customHeight="1" thickBot="1">
      <c r="A1" s="128" t="s">
        <v>205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</row>
    <row r="2" spans="1:23" s="20" customFormat="1" ht="32.25" customHeight="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54"/>
      <c r="Q2" s="54"/>
      <c r="R2" s="54"/>
      <c r="S2" s="54"/>
      <c r="T2" s="49"/>
      <c r="U2" s="49"/>
      <c r="V2" s="49"/>
      <c r="W2" s="49"/>
    </row>
    <row r="3" spans="1:23" s="20" customFormat="1" ht="76.5" customHeight="1">
      <c r="A3" s="23" t="s">
        <v>198</v>
      </c>
      <c r="B3" s="23" t="s">
        <v>138</v>
      </c>
      <c r="C3" s="23" t="s">
        <v>139</v>
      </c>
      <c r="D3" s="23" t="s">
        <v>140</v>
      </c>
      <c r="E3" s="23" t="s">
        <v>141</v>
      </c>
      <c r="F3" s="23" t="s">
        <v>160</v>
      </c>
      <c r="G3" s="23" t="s">
        <v>159</v>
      </c>
      <c r="H3" s="23" t="s">
        <v>202</v>
      </c>
      <c r="I3" s="23" t="s">
        <v>142</v>
      </c>
      <c r="J3" s="23" t="s">
        <v>220</v>
      </c>
      <c r="K3" s="23" t="s">
        <v>161</v>
      </c>
      <c r="L3" s="23" t="s">
        <v>221</v>
      </c>
      <c r="M3" s="23" t="s">
        <v>143</v>
      </c>
      <c r="N3" s="23" t="s">
        <v>144</v>
      </c>
      <c r="O3" s="23" t="s">
        <v>146</v>
      </c>
      <c r="P3" s="55" t="s">
        <v>215</v>
      </c>
      <c r="Q3" s="55" t="s">
        <v>213</v>
      </c>
      <c r="R3" s="55" t="s">
        <v>211</v>
      </c>
      <c r="S3" s="55" t="s">
        <v>212</v>
      </c>
      <c r="T3" s="25" t="s">
        <v>150</v>
      </c>
      <c r="U3" s="25" t="s">
        <v>200</v>
      </c>
      <c r="V3" s="25" t="s">
        <v>115</v>
      </c>
      <c r="W3" s="23" t="s">
        <v>154</v>
      </c>
    </row>
    <row r="4" spans="1:23" s="50" customFormat="1" ht="76.5">
      <c r="A4" s="45" t="s">
        <v>137</v>
      </c>
      <c r="B4" s="45" t="s">
        <v>153</v>
      </c>
      <c r="C4" s="45" t="s">
        <v>153</v>
      </c>
      <c r="D4" s="45" t="s">
        <v>153</v>
      </c>
      <c r="E4" s="45" t="s">
        <v>197</v>
      </c>
      <c r="F4" s="45" t="s">
        <v>137</v>
      </c>
      <c r="G4" s="45" t="s">
        <v>158</v>
      </c>
      <c r="H4" s="45" t="s">
        <v>137</v>
      </c>
      <c r="I4" s="45" t="s">
        <v>156</v>
      </c>
      <c r="J4" s="45" t="s">
        <v>156</v>
      </c>
      <c r="K4" s="45" t="s">
        <v>137</v>
      </c>
      <c r="L4" s="45" t="s">
        <v>156</v>
      </c>
      <c r="M4" s="45" t="s">
        <v>137</v>
      </c>
      <c r="N4" s="45" t="s">
        <v>156</v>
      </c>
      <c r="O4" s="45" t="s">
        <v>153</v>
      </c>
      <c r="P4" s="56"/>
      <c r="Q4" s="56"/>
      <c r="R4" s="56"/>
      <c r="S4" s="56"/>
      <c r="T4" s="46" t="s">
        <v>157</v>
      </c>
      <c r="U4" s="46" t="s">
        <v>157</v>
      </c>
      <c r="V4" s="45" t="s">
        <v>153</v>
      </c>
      <c r="W4" s="45" t="s">
        <v>156</v>
      </c>
    </row>
    <row r="5" spans="1:23">
      <c r="A5" s="51" t="s">
        <v>206</v>
      </c>
      <c r="B5" s="51" t="s">
        <v>54</v>
      </c>
      <c r="C5" s="51" t="s">
        <v>207</v>
      </c>
      <c r="F5" s="51" t="s">
        <v>201</v>
      </c>
      <c r="G5">
        <v>1</v>
      </c>
      <c r="H5" s="51" t="s">
        <v>209</v>
      </c>
      <c r="I5">
        <v>1973</v>
      </c>
      <c r="J5" s="51" t="s">
        <v>210</v>
      </c>
      <c r="K5" s="53" t="s">
        <v>210</v>
      </c>
      <c r="L5" s="64" t="s">
        <v>210</v>
      </c>
      <c r="M5" s="53" t="s">
        <v>210</v>
      </c>
      <c r="N5" s="53" t="s">
        <v>210</v>
      </c>
      <c r="O5" s="51" t="s">
        <v>210</v>
      </c>
      <c r="P5" s="57">
        <f>5060*12</f>
        <v>60720</v>
      </c>
      <c r="Q5" s="57">
        <f>0*3</f>
        <v>0</v>
      </c>
      <c r="R5" s="57">
        <f>4150.3*12</f>
        <v>49803.600000000006</v>
      </c>
      <c r="S5" s="57">
        <f>SUM(P5:R5)</f>
        <v>110523.6</v>
      </c>
      <c r="W5" t="s">
        <v>223</v>
      </c>
    </row>
    <row r="6" spans="1:23">
      <c r="A6" s="51" t="s">
        <v>206</v>
      </c>
      <c r="B6" s="51" t="s">
        <v>54</v>
      </c>
      <c r="C6" s="51" t="s">
        <v>207</v>
      </c>
      <c r="F6" s="51" t="s">
        <v>201</v>
      </c>
      <c r="G6">
        <v>1</v>
      </c>
      <c r="H6" t="s">
        <v>214</v>
      </c>
      <c r="I6">
        <v>1976</v>
      </c>
      <c r="J6">
        <v>2012</v>
      </c>
      <c r="K6" s="58" t="s">
        <v>210</v>
      </c>
      <c r="L6" s="65">
        <v>2012</v>
      </c>
      <c r="M6" s="58">
        <v>6</v>
      </c>
      <c r="N6" s="58">
        <v>2018</v>
      </c>
      <c r="O6">
        <v>505</v>
      </c>
      <c r="P6" s="57">
        <f>(2366.44+117.15+24.83+73.79)*12</f>
        <v>30986.52</v>
      </c>
      <c r="Q6" s="57">
        <f>(218.75+68+24.52+279.25+13.85-13.92)*12</f>
        <v>7085.4000000000005</v>
      </c>
      <c r="R6" s="57">
        <f>1262.01*12</f>
        <v>15144.119999999999</v>
      </c>
      <c r="S6" s="57">
        <f>SUM(P6:R6)</f>
        <v>53216.039999999994</v>
      </c>
      <c r="W6" t="s">
        <v>223</v>
      </c>
    </row>
    <row r="7" spans="1:23">
      <c r="A7" s="51" t="s">
        <v>206</v>
      </c>
      <c r="B7" s="51" t="s">
        <v>54</v>
      </c>
      <c r="C7" s="51" t="s">
        <v>207</v>
      </c>
      <c r="F7" s="51" t="s">
        <v>208</v>
      </c>
      <c r="G7">
        <v>1</v>
      </c>
      <c r="H7" s="51" t="s">
        <v>209</v>
      </c>
      <c r="I7">
        <v>1960</v>
      </c>
      <c r="J7" s="51" t="s">
        <v>210</v>
      </c>
      <c r="K7" s="58" t="s">
        <v>210</v>
      </c>
      <c r="L7" s="64" t="s">
        <v>210</v>
      </c>
      <c r="M7" s="53" t="s">
        <v>210</v>
      </c>
      <c r="N7" s="53" t="s">
        <v>210</v>
      </c>
      <c r="O7">
        <v>664</v>
      </c>
      <c r="P7" s="57">
        <f>3111.52*12</f>
        <v>37338.239999999998</v>
      </c>
      <c r="Q7" s="57">
        <f>22*6</f>
        <v>132</v>
      </c>
      <c r="R7" s="57">
        <f>1433.49*12</f>
        <v>17201.88</v>
      </c>
      <c r="S7" s="57">
        <f>SUM(P7:R7)</f>
        <v>54672.119999999995</v>
      </c>
      <c r="W7" t="s">
        <v>223</v>
      </c>
    </row>
    <row r="8" spans="1:23">
      <c r="A8" s="51" t="s">
        <v>206</v>
      </c>
      <c r="B8" s="51" t="s">
        <v>54</v>
      </c>
      <c r="C8" s="51" t="s">
        <v>207</v>
      </c>
      <c r="F8" s="52" t="s">
        <v>208</v>
      </c>
      <c r="G8">
        <v>1</v>
      </c>
      <c r="H8" s="52" t="s">
        <v>214</v>
      </c>
      <c r="I8">
        <v>1961</v>
      </c>
      <c r="J8">
        <v>2012</v>
      </c>
      <c r="K8" s="58" t="s">
        <v>210</v>
      </c>
      <c r="L8" s="65">
        <v>2012</v>
      </c>
      <c r="M8" s="58">
        <v>5</v>
      </c>
      <c r="N8" s="58">
        <v>2018</v>
      </c>
      <c r="O8">
        <v>329</v>
      </c>
      <c r="P8" s="57">
        <f>(1541.7+15.41)*12</f>
        <v>18685.32</v>
      </c>
      <c r="Q8" s="57">
        <f>(151.55+31.44+13.85-13.92)*12</f>
        <v>2195.04</v>
      </c>
      <c r="R8" s="57">
        <f>860.54*12</f>
        <v>10326.48</v>
      </c>
      <c r="S8" s="57">
        <f>SUM(P8:R8)</f>
        <v>31206.84</v>
      </c>
      <c r="W8" t="s">
        <v>223</v>
      </c>
    </row>
    <row r="9" spans="1:23" s="60" customFormat="1">
      <c r="A9" s="61" t="s">
        <v>206</v>
      </c>
      <c r="B9" s="61" t="s">
        <v>54</v>
      </c>
      <c r="C9" s="61" t="s">
        <v>207</v>
      </c>
      <c r="F9" s="52" t="s">
        <v>201</v>
      </c>
      <c r="G9" s="60">
        <v>0.5</v>
      </c>
      <c r="H9" s="61" t="s">
        <v>209</v>
      </c>
      <c r="I9" s="60">
        <v>1991</v>
      </c>
      <c r="J9" s="61" t="s">
        <v>210</v>
      </c>
      <c r="K9" s="62" t="s">
        <v>210</v>
      </c>
      <c r="L9" s="66" t="s">
        <v>210</v>
      </c>
      <c r="M9" s="62" t="s">
        <v>210</v>
      </c>
      <c r="N9" s="62" t="s">
        <v>210</v>
      </c>
      <c r="O9" s="60">
        <v>343</v>
      </c>
      <c r="P9" s="63">
        <f>(803.65+8.03)*12</f>
        <v>9740.16</v>
      </c>
      <c r="Q9" s="63">
        <f>122.64*12</f>
        <v>1471.68</v>
      </c>
      <c r="R9" s="63">
        <f>400*12</f>
        <v>4800</v>
      </c>
      <c r="S9" s="63">
        <f>SUM(P9:R9)</f>
        <v>16011.84</v>
      </c>
      <c r="W9" t="s">
        <v>223</v>
      </c>
    </row>
    <row r="10" spans="1:23">
      <c r="A10" s="51" t="s">
        <v>206</v>
      </c>
      <c r="B10" s="51" t="s">
        <v>54</v>
      </c>
      <c r="C10" s="51" t="s">
        <v>207</v>
      </c>
      <c r="F10" s="52" t="s">
        <v>201</v>
      </c>
      <c r="G10">
        <v>1</v>
      </c>
      <c r="H10" s="52" t="s">
        <v>214</v>
      </c>
      <c r="I10">
        <v>1970</v>
      </c>
      <c r="J10">
        <v>2016</v>
      </c>
      <c r="K10" s="58" t="s">
        <v>210</v>
      </c>
      <c r="L10" s="65">
        <v>2016</v>
      </c>
      <c r="M10" s="58">
        <v>8</v>
      </c>
      <c r="N10" s="58">
        <v>2017</v>
      </c>
      <c r="O10">
        <v>349</v>
      </c>
      <c r="P10" s="57">
        <f>(1635.42+46.86+16.82+73.79)*12</f>
        <v>21274.68</v>
      </c>
      <c r="Q10" s="57">
        <f>(303.13+17.36+13.85-13.92)*12</f>
        <v>3845.04</v>
      </c>
      <c r="R10" s="57">
        <f>956.09*12</f>
        <v>11473.08</v>
      </c>
      <c r="S10" s="57">
        <f t="shared" ref="S10:S17" si="0">SUM(P10:R10)</f>
        <v>36592.800000000003</v>
      </c>
      <c r="W10" t="s">
        <v>223</v>
      </c>
    </row>
    <row r="11" spans="1:23">
      <c r="A11" s="51" t="s">
        <v>206</v>
      </c>
      <c r="B11" s="51" t="s">
        <v>54</v>
      </c>
      <c r="C11" s="51" t="s">
        <v>207</v>
      </c>
      <c r="F11" s="52" t="s">
        <v>201</v>
      </c>
      <c r="G11">
        <v>1</v>
      </c>
      <c r="H11" s="52" t="s">
        <v>214</v>
      </c>
      <c r="I11">
        <v>1968</v>
      </c>
      <c r="J11">
        <v>2013</v>
      </c>
      <c r="K11" s="58" t="s">
        <v>210</v>
      </c>
      <c r="L11" s="65">
        <v>2013</v>
      </c>
      <c r="M11" s="58">
        <v>7</v>
      </c>
      <c r="N11" s="58">
        <v>2018</v>
      </c>
      <c r="O11">
        <v>336</v>
      </c>
      <c r="P11" s="57">
        <f>(1574.5+46.86+16.21)*12</f>
        <v>19650.84</v>
      </c>
      <c r="Q11" s="57">
        <f>(303.13+32.6+13.85-13.92)*12</f>
        <v>4027.92</v>
      </c>
      <c r="R11" s="57">
        <f>891.48*12</f>
        <v>10697.76</v>
      </c>
      <c r="S11" s="57">
        <f t="shared" si="0"/>
        <v>34376.520000000004</v>
      </c>
      <c r="W11" t="s">
        <v>223</v>
      </c>
    </row>
    <row r="12" spans="1:23">
      <c r="A12" s="51" t="s">
        <v>206</v>
      </c>
      <c r="B12" s="51" t="s">
        <v>54</v>
      </c>
      <c r="C12" s="51" t="s">
        <v>207</v>
      </c>
      <c r="F12" s="52" t="s">
        <v>201</v>
      </c>
      <c r="G12">
        <v>1</v>
      </c>
      <c r="H12" s="51" t="s">
        <v>209</v>
      </c>
      <c r="I12">
        <v>1991</v>
      </c>
      <c r="J12" s="52" t="s">
        <v>210</v>
      </c>
      <c r="K12" s="58" t="s">
        <v>210</v>
      </c>
      <c r="L12" s="67" t="s">
        <v>210</v>
      </c>
      <c r="M12" s="68" t="s">
        <v>210</v>
      </c>
      <c r="N12" s="68" t="s">
        <v>210</v>
      </c>
      <c r="O12">
        <v>330</v>
      </c>
      <c r="P12" s="57">
        <f>(1546.38+15.46)*12</f>
        <v>18742.080000000002</v>
      </c>
      <c r="Q12" s="57">
        <f>(303.13+18.96)*12</f>
        <v>3865.08</v>
      </c>
      <c r="R12" s="57">
        <f>891.96*12</f>
        <v>10703.52</v>
      </c>
      <c r="S12" s="57">
        <f t="shared" si="0"/>
        <v>33310.680000000008</v>
      </c>
      <c r="W12" t="s">
        <v>223</v>
      </c>
    </row>
    <row r="13" spans="1:23">
      <c r="A13" s="51" t="s">
        <v>206</v>
      </c>
      <c r="B13" s="51" t="s">
        <v>54</v>
      </c>
      <c r="C13" s="51" t="s">
        <v>207</v>
      </c>
      <c r="F13" s="52" t="s">
        <v>201</v>
      </c>
      <c r="G13">
        <v>1</v>
      </c>
      <c r="H13" s="51" t="s">
        <v>214</v>
      </c>
      <c r="I13">
        <v>1969</v>
      </c>
      <c r="J13">
        <v>2013</v>
      </c>
      <c r="K13" s="58" t="s">
        <v>210</v>
      </c>
      <c r="L13" s="65">
        <v>2013</v>
      </c>
      <c r="M13" s="58">
        <v>9</v>
      </c>
      <c r="N13" s="58">
        <v>2018</v>
      </c>
      <c r="O13">
        <v>342</v>
      </c>
      <c r="P13" s="57">
        <f>(1602.62+46.86+16.48)*12</f>
        <v>19991.519999999997</v>
      </c>
      <c r="Q13" s="57">
        <f>(303.13+16.52+22-13.92)*12</f>
        <v>3932.7599999999993</v>
      </c>
      <c r="R13" s="57">
        <f>920.22*12</f>
        <v>11042.64</v>
      </c>
      <c r="S13" s="57">
        <f t="shared" si="0"/>
        <v>34966.92</v>
      </c>
      <c r="W13" t="s">
        <v>223</v>
      </c>
    </row>
    <row r="14" spans="1:23">
      <c r="A14" s="51" t="s">
        <v>206</v>
      </c>
      <c r="B14" s="51" t="s">
        <v>54</v>
      </c>
      <c r="C14" s="51" t="s">
        <v>207</v>
      </c>
      <c r="F14" s="52" t="s">
        <v>201</v>
      </c>
      <c r="G14">
        <v>1</v>
      </c>
      <c r="H14" s="51" t="s">
        <v>214</v>
      </c>
      <c r="I14">
        <v>1959</v>
      </c>
      <c r="J14">
        <v>2002</v>
      </c>
      <c r="K14" s="58" t="s">
        <v>210</v>
      </c>
      <c r="L14" s="65">
        <v>2012</v>
      </c>
      <c r="M14" s="58">
        <v>7</v>
      </c>
      <c r="N14" s="58">
        <v>2017</v>
      </c>
      <c r="O14">
        <v>504</v>
      </c>
      <c r="P14" s="57">
        <f>(2361.75+46.86+24.08)*12</f>
        <v>29192.28</v>
      </c>
      <c r="Q14" s="57">
        <f>(361.73+23.24-23.17)*12</f>
        <v>4341.6000000000004</v>
      </c>
      <c r="R14" s="57">
        <f>1297.35*12</f>
        <v>15568.199999999999</v>
      </c>
      <c r="S14" s="57">
        <f t="shared" si="0"/>
        <v>49102.079999999994</v>
      </c>
      <c r="W14" t="s">
        <v>223</v>
      </c>
    </row>
    <row r="15" spans="1:23">
      <c r="A15" s="51" t="s">
        <v>206</v>
      </c>
      <c r="B15" s="51" t="s">
        <v>54</v>
      </c>
      <c r="C15" s="51" t="s">
        <v>207</v>
      </c>
      <c r="F15" s="52" t="s">
        <v>201</v>
      </c>
      <c r="G15">
        <v>0.8</v>
      </c>
      <c r="H15" s="51" t="s">
        <v>214</v>
      </c>
      <c r="I15">
        <v>1967</v>
      </c>
      <c r="J15">
        <v>2001</v>
      </c>
      <c r="K15" s="58" t="s">
        <v>210</v>
      </c>
      <c r="L15" s="65">
        <v>2010</v>
      </c>
      <c r="M15" s="58">
        <v>8</v>
      </c>
      <c r="N15" s="58">
        <v>2018</v>
      </c>
      <c r="O15">
        <v>380</v>
      </c>
      <c r="P15" s="57">
        <f>(1424.54+59.97+37.49+14.62+0.6)*12</f>
        <v>18446.64</v>
      </c>
      <c r="Q15" s="57">
        <f>(253.5+30.6-11.13)*12</f>
        <v>3275.6400000000003</v>
      </c>
      <c r="R15" s="57">
        <f>850.7*12</f>
        <v>10208.400000000001</v>
      </c>
      <c r="S15" s="57">
        <f t="shared" si="0"/>
        <v>31930.68</v>
      </c>
      <c r="W15" t="s">
        <v>223</v>
      </c>
    </row>
    <row r="16" spans="1:23">
      <c r="A16" s="51" t="s">
        <v>206</v>
      </c>
      <c r="B16" s="51" t="s">
        <v>54</v>
      </c>
      <c r="C16" s="51" t="s">
        <v>207</v>
      </c>
      <c r="F16" s="52" t="s">
        <v>208</v>
      </c>
      <c r="G16">
        <v>1</v>
      </c>
      <c r="H16" s="51" t="s">
        <v>214</v>
      </c>
      <c r="I16">
        <v>1960</v>
      </c>
      <c r="J16">
        <v>2013</v>
      </c>
      <c r="K16" s="58" t="s">
        <v>210</v>
      </c>
      <c r="L16" s="65">
        <v>2013</v>
      </c>
      <c r="M16" s="58">
        <v>7</v>
      </c>
      <c r="N16" s="58">
        <v>2016</v>
      </c>
      <c r="O16">
        <v>717</v>
      </c>
      <c r="P16" s="57">
        <f>(3359.88+140.58+35)*12</f>
        <v>42425.520000000004</v>
      </c>
      <c r="Q16" s="57">
        <f>(729.17+390+38.97+13.85-13.92)*12</f>
        <v>13896.84</v>
      </c>
      <c r="R16" s="57">
        <f>1874.86*12</f>
        <v>22498.32</v>
      </c>
      <c r="S16" s="57">
        <f t="shared" si="0"/>
        <v>78820.679999999993</v>
      </c>
      <c r="W16" t="s">
        <v>223</v>
      </c>
    </row>
    <row r="17" spans="1:23">
      <c r="A17" s="51" t="s">
        <v>206</v>
      </c>
      <c r="B17" s="51" t="s">
        <v>54</v>
      </c>
      <c r="C17" s="51" t="s">
        <v>207</v>
      </c>
      <c r="F17" s="52" t="s">
        <v>201</v>
      </c>
      <c r="G17">
        <v>1</v>
      </c>
      <c r="H17" s="51" t="s">
        <v>214</v>
      </c>
      <c r="I17">
        <v>1967</v>
      </c>
      <c r="J17">
        <v>2006</v>
      </c>
      <c r="K17" s="58" t="s">
        <v>217</v>
      </c>
      <c r="L17" s="65">
        <v>2016</v>
      </c>
      <c r="M17" s="58">
        <v>3</v>
      </c>
      <c r="N17" s="58">
        <v>2018</v>
      </c>
      <c r="O17">
        <v>611</v>
      </c>
      <c r="P17" s="57">
        <f>(2863.16+140.58+30.03+2.29)*12</f>
        <v>36432.720000000001</v>
      </c>
      <c r="Q17" s="57">
        <f>(101.12+118.83+26.16+13.85-13.92)*12</f>
        <v>2952.48</v>
      </c>
      <c r="R17" s="57">
        <f>1607.62*12</f>
        <v>19291.439999999999</v>
      </c>
      <c r="S17" s="57">
        <f t="shared" si="0"/>
        <v>58676.639999999999</v>
      </c>
      <c r="W17" t="s">
        <v>223</v>
      </c>
    </row>
    <row r="18" spans="1:23">
      <c r="A18" s="51" t="s">
        <v>206</v>
      </c>
      <c r="B18" s="51" t="s">
        <v>54</v>
      </c>
      <c r="C18" s="51" t="s">
        <v>207</v>
      </c>
      <c r="F18" s="52" t="s">
        <v>208</v>
      </c>
      <c r="H18" s="51" t="s">
        <v>216</v>
      </c>
      <c r="I18">
        <v>1953</v>
      </c>
      <c r="J18" s="51" t="s">
        <v>210</v>
      </c>
      <c r="K18" s="58" t="s">
        <v>218</v>
      </c>
      <c r="L18" s="64" t="s">
        <v>210</v>
      </c>
      <c r="M18" s="58" t="s">
        <v>219</v>
      </c>
      <c r="N18" s="53" t="s">
        <v>210</v>
      </c>
      <c r="O18">
        <v>600</v>
      </c>
      <c r="P18" s="57">
        <v>9993.85</v>
      </c>
      <c r="Q18" s="57">
        <v>0</v>
      </c>
      <c r="R18" s="57">
        <v>4317.4799999999996</v>
      </c>
      <c r="S18" s="57">
        <f t="shared" ref="S18:S20" si="1">SUM(P18:R18)</f>
        <v>14311.33</v>
      </c>
      <c r="W18" t="s">
        <v>223</v>
      </c>
    </row>
    <row r="19" spans="1:23">
      <c r="A19" s="51" t="s">
        <v>206</v>
      </c>
      <c r="B19" s="51" t="s">
        <v>54</v>
      </c>
      <c r="C19" s="51" t="s">
        <v>207</v>
      </c>
      <c r="F19" s="52" t="s">
        <v>208</v>
      </c>
      <c r="G19">
        <v>1</v>
      </c>
      <c r="H19" s="51" t="s">
        <v>214</v>
      </c>
      <c r="I19">
        <v>1961</v>
      </c>
      <c r="J19">
        <v>2000</v>
      </c>
      <c r="K19" s="58" t="s">
        <v>210</v>
      </c>
      <c r="L19" s="65">
        <v>2000</v>
      </c>
      <c r="M19" s="58">
        <v>8</v>
      </c>
      <c r="N19" s="58">
        <v>2015</v>
      </c>
      <c r="O19">
        <v>780</v>
      </c>
      <c r="P19" s="59">
        <f>(3655.09+37.95+140.58)*12</f>
        <v>46003.44</v>
      </c>
      <c r="Q19" s="59">
        <f>(99.92+117.41+38.88-13.92+95.5+481.3)*12</f>
        <v>9829.0799999999981</v>
      </c>
      <c r="R19" s="59">
        <f>1898.19*12</f>
        <v>22778.28</v>
      </c>
      <c r="S19" s="59">
        <f t="shared" si="1"/>
        <v>78610.8</v>
      </c>
      <c r="W19" t="s">
        <v>223</v>
      </c>
    </row>
    <row r="20" spans="1:23">
      <c r="A20" s="51" t="s">
        <v>206</v>
      </c>
      <c r="B20" s="51" t="s">
        <v>54</v>
      </c>
      <c r="C20" s="51" t="s">
        <v>207</v>
      </c>
      <c r="F20" s="52" t="s">
        <v>208</v>
      </c>
      <c r="G20">
        <v>1</v>
      </c>
      <c r="H20" s="51" t="s">
        <v>214</v>
      </c>
      <c r="I20">
        <v>1975</v>
      </c>
      <c r="J20">
        <v>2009</v>
      </c>
      <c r="K20" s="58" t="s">
        <v>218</v>
      </c>
      <c r="L20" s="65">
        <v>2009</v>
      </c>
      <c r="M20" s="58">
        <v>5</v>
      </c>
      <c r="N20" s="58">
        <v>2017</v>
      </c>
      <c r="O20">
        <v>500</v>
      </c>
      <c r="P20" s="57">
        <f>(2343.01+140.58+24.83)*12</f>
        <v>30101.040000000001</v>
      </c>
      <c r="Q20" s="57">
        <f>(101.12+118.83+21.54-13.92)*12</f>
        <v>2730.84</v>
      </c>
      <c r="R20" s="57">
        <f>1298.87*12</f>
        <v>15586.439999999999</v>
      </c>
      <c r="S20" s="59">
        <f t="shared" si="1"/>
        <v>48418.320000000007</v>
      </c>
      <c r="W20" t="s">
        <v>223</v>
      </c>
    </row>
    <row r="21" spans="1:23">
      <c r="A21" s="129" t="s">
        <v>222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69"/>
      <c r="P21" s="70">
        <f>SUM(P5:P20)</f>
        <v>449724.85</v>
      </c>
      <c r="Q21" s="70">
        <f t="shared" ref="Q21:S21" si="2">SUM(Q5:Q20)</f>
        <v>63581.399999999994</v>
      </c>
      <c r="R21" s="70">
        <f t="shared" si="2"/>
        <v>251441.64000000004</v>
      </c>
      <c r="S21" s="70">
        <f t="shared" si="2"/>
        <v>764747.89000000013</v>
      </c>
    </row>
  </sheetData>
  <autoFilter ref="A3:W20"/>
  <mergeCells count="2">
    <mergeCell ref="A1:W1"/>
    <mergeCell ref="A21:N21"/>
  </mergeCells>
  <pageMargins left="0.7" right="0.7" top="0.75" bottom="0.75" header="0.3" footer="0.3"/>
  <pageSetup paperSize="8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4</vt:i4>
      </vt:variant>
    </vt:vector>
  </HeadingPairs>
  <TitlesOfParts>
    <vt:vector size="11" baseType="lpstr">
      <vt:lpstr>fiche de renseignement école</vt:lpstr>
      <vt:lpstr>liste écoles</vt:lpstr>
      <vt:lpstr>compilation toutes écoles</vt:lpstr>
      <vt:lpstr>indices</vt:lpstr>
      <vt:lpstr>profs</vt:lpstr>
      <vt:lpstr>perso administratif</vt:lpstr>
      <vt:lpstr>RH_LPS</vt:lpstr>
      <vt:lpstr>'compilation toutes écoles'!Impression_des_titres</vt:lpstr>
      <vt:lpstr>'fiche de renseignement école'!Impression_des_titres</vt:lpstr>
      <vt:lpstr>'compilation toutes écoles'!Zone_d_impression</vt:lpstr>
      <vt:lpstr>'fiche de renseignement école'!Zone_d_impression</vt:lpstr>
    </vt:vector>
  </TitlesOfParts>
  <Company>Ministère de la Culture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virginie.chapus</dc:creator>
  <cp:lastModifiedBy>Natacha Clichet</cp:lastModifiedBy>
  <cp:lastPrinted>2019-04-11T09:14:35Z</cp:lastPrinted>
  <dcterms:created xsi:type="dcterms:W3CDTF">2017-11-22T17:40:09Z</dcterms:created>
  <dcterms:modified xsi:type="dcterms:W3CDTF">2019-05-03T07:32:34Z</dcterms:modified>
</cp:coreProperties>
</file>