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TIVITE\Politique de rémunération\0_Categoriel\Catégoriel 2020\GT OS indemnitaire\20_01_31\Dossier GT\"/>
    </mc:Choice>
  </mc:AlternateContent>
  <bookViews>
    <workbookView xWindow="0" yWindow="0" windowWidth="25200" windowHeight="11550" activeTab="1"/>
  </bookViews>
  <sheets>
    <sheet name="cible 20 21 22" sheetId="2" r:id="rId1"/>
    <sheet name="Montant mob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2" l="1"/>
  <c r="L42" i="2"/>
  <c r="O40" i="2"/>
  <c r="O41" i="2" s="1"/>
  <c r="O42" i="2" s="1"/>
  <c r="N40" i="2"/>
  <c r="M40" i="2"/>
  <c r="M41" i="2" s="1"/>
  <c r="M42" i="2" s="1"/>
  <c r="K40" i="2"/>
  <c r="S40" i="2" s="1"/>
  <c r="J40" i="2"/>
  <c r="J41" i="2" s="1"/>
  <c r="I40" i="2"/>
  <c r="Q40" i="2" s="1"/>
  <c r="S39" i="2"/>
  <c r="R39" i="2"/>
  <c r="S38" i="2"/>
  <c r="R38" i="2"/>
  <c r="Q38" i="2"/>
  <c r="S37" i="2"/>
  <c r="R37" i="2"/>
  <c r="Q37" i="2"/>
  <c r="S36" i="2"/>
  <c r="R36" i="2"/>
  <c r="Q36" i="2"/>
  <c r="S35" i="2"/>
  <c r="R35" i="2"/>
  <c r="Q35" i="2"/>
  <c r="S34" i="2"/>
  <c r="R34" i="2"/>
  <c r="Q34" i="2"/>
  <c r="S33" i="2"/>
  <c r="R33" i="2"/>
  <c r="Q33" i="2"/>
  <c r="O32" i="2"/>
  <c r="N32" i="2"/>
  <c r="N41" i="2" s="1"/>
  <c r="N42" i="2" s="1"/>
  <c r="M32" i="2"/>
  <c r="K32" i="2"/>
  <c r="K41" i="2" s="1"/>
  <c r="J32" i="2"/>
  <c r="R32" i="2" s="1"/>
  <c r="I32" i="2"/>
  <c r="I41" i="2" s="1"/>
  <c r="S31" i="2"/>
  <c r="R31" i="2"/>
  <c r="Q31" i="2"/>
  <c r="S30" i="2"/>
  <c r="R30" i="2"/>
  <c r="Q30" i="2"/>
  <c r="S29" i="2"/>
  <c r="R29" i="2"/>
  <c r="Q29" i="2"/>
  <c r="S28" i="2"/>
  <c r="R28" i="2"/>
  <c r="Q28" i="2"/>
  <c r="S27" i="2"/>
  <c r="R27" i="2"/>
  <c r="Q27" i="2"/>
  <c r="S26" i="2"/>
  <c r="R26" i="2"/>
  <c r="Q26" i="2"/>
  <c r="S25" i="2"/>
  <c r="R25" i="2"/>
  <c r="Q25" i="2"/>
  <c r="S24" i="2"/>
  <c r="R24" i="2"/>
  <c r="Q24" i="2"/>
  <c r="S23" i="2"/>
  <c r="R23" i="2"/>
  <c r="Q23" i="2"/>
  <c r="S22" i="2"/>
  <c r="R22" i="2"/>
  <c r="Q22" i="2"/>
  <c r="S21" i="2"/>
  <c r="R21" i="2"/>
  <c r="Q21" i="2"/>
  <c r="S20" i="2"/>
  <c r="R20" i="2"/>
  <c r="Q20" i="2"/>
  <c r="S19" i="2"/>
  <c r="R19" i="2"/>
  <c r="Q19" i="2"/>
  <c r="S18" i="2"/>
  <c r="R18" i="2"/>
  <c r="Q18" i="2"/>
  <c r="S17" i="2"/>
  <c r="R17" i="2"/>
  <c r="Q17" i="2"/>
  <c r="P16" i="2"/>
  <c r="O16" i="2"/>
  <c r="N16" i="2"/>
  <c r="M16" i="2"/>
  <c r="L16" i="2"/>
  <c r="K16" i="2"/>
  <c r="J16" i="2"/>
  <c r="I16" i="2"/>
  <c r="S15" i="2"/>
  <c r="R15" i="2"/>
  <c r="Q15" i="2"/>
  <c r="S14" i="2"/>
  <c r="R14" i="2"/>
  <c r="Q14" i="2"/>
  <c r="S13" i="2"/>
  <c r="R13" i="2"/>
  <c r="Q13" i="2"/>
  <c r="S12" i="2"/>
  <c r="R12" i="2"/>
  <c r="Q12" i="2"/>
  <c r="S11" i="2"/>
  <c r="R11" i="2"/>
  <c r="Q11" i="2"/>
  <c r="S10" i="2"/>
  <c r="R10" i="2"/>
  <c r="Q10" i="2"/>
  <c r="S9" i="2"/>
  <c r="R9" i="2"/>
  <c r="Q9" i="2"/>
  <c r="S8" i="2"/>
  <c r="R8" i="2"/>
  <c r="Q8" i="2"/>
  <c r="S7" i="2"/>
  <c r="R7" i="2"/>
  <c r="Q7" i="2"/>
  <c r="S6" i="2"/>
  <c r="R6" i="2"/>
  <c r="Q6" i="2"/>
  <c r="S5" i="2"/>
  <c r="R5" i="2"/>
  <c r="Q5" i="2"/>
  <c r="S4" i="2"/>
  <c r="S16" i="2" s="1"/>
  <c r="R4" i="2"/>
  <c r="Q4" i="2"/>
  <c r="Q16" i="2" s="1"/>
  <c r="S3" i="2"/>
  <c r="R3" i="2"/>
  <c r="R16" i="2" s="1"/>
  <c r="Q3" i="2"/>
  <c r="I42" i="2" l="1"/>
  <c r="Q42" i="2" s="1"/>
  <c r="Q41" i="2"/>
  <c r="K42" i="2"/>
  <c r="S42" i="2" s="1"/>
  <c r="S41" i="2"/>
  <c r="R41" i="2"/>
  <c r="J42" i="2"/>
  <c r="R42" i="2" s="1"/>
  <c r="Q32" i="2"/>
  <c r="S32" i="2"/>
  <c r="R40" i="2"/>
</calcChain>
</file>

<file path=xl/sharedStrings.xml><?xml version="1.0" encoding="utf-8"?>
<sst xmlns="http://schemas.openxmlformats.org/spreadsheetml/2006/main" count="176" uniqueCount="80">
  <si>
    <t>montants 2019</t>
  </si>
  <si>
    <t xml:space="preserve">montants 2020 </t>
  </si>
  <si>
    <t>Corps</t>
  </si>
  <si>
    <t>groupe</t>
  </si>
  <si>
    <t>Mob groupe =</t>
  </si>
  <si>
    <t>Mob groupe &gt;</t>
  </si>
  <si>
    <t>Catégorie C</t>
  </si>
  <si>
    <t>Catégorie A</t>
  </si>
  <si>
    <t>AAMC</t>
  </si>
  <si>
    <t>AUE</t>
  </si>
  <si>
    <t>2</t>
  </si>
  <si>
    <t>1</t>
  </si>
  <si>
    <t>AASM</t>
  </si>
  <si>
    <t>3</t>
  </si>
  <si>
    <t>4</t>
  </si>
  <si>
    <t>ATAE</t>
  </si>
  <si>
    <t>CONS BIB</t>
  </si>
  <si>
    <t>MABI</t>
  </si>
  <si>
    <t>CONS GAL BIB</t>
  </si>
  <si>
    <t>Catégorie B</t>
  </si>
  <si>
    <t>BIB ASS</t>
  </si>
  <si>
    <t>CONS PAT</t>
  </si>
  <si>
    <t>SAMC</t>
  </si>
  <si>
    <t>ICCEAAC</t>
  </si>
  <si>
    <t>SEC DOC</t>
  </si>
  <si>
    <t>TA</t>
  </si>
  <si>
    <t>IR</t>
  </si>
  <si>
    <t>TR</t>
  </si>
  <si>
    <t>AI</t>
  </si>
  <si>
    <t>TSC</t>
  </si>
  <si>
    <t>BIBLIOTHECAIRE</t>
  </si>
  <si>
    <t>CHED</t>
  </si>
  <si>
    <t>CTA</t>
  </si>
  <si>
    <t>IE</t>
  </si>
  <si>
    <t>INFIRMIER(ES) ETAT</t>
  </si>
  <si>
    <t>ISCP</t>
  </si>
  <si>
    <t>ATTACHE ADM</t>
  </si>
  <si>
    <t>AC</t>
  </si>
  <si>
    <t>EMPLOIS FONCTIONNELS</t>
  </si>
  <si>
    <t>IGAC</t>
  </si>
  <si>
    <t>Chiffrage remontée des socles  des catégories B et C et certains corps de catégorie A</t>
  </si>
  <si>
    <t>Categorie</t>
  </si>
  <si>
    <t>Filiere</t>
  </si>
  <si>
    <t>socle 2019</t>
  </si>
  <si>
    <t>Socle Cible 2020</t>
  </si>
  <si>
    <t>Socle Cible 2021</t>
  </si>
  <si>
    <t>Socle Cible 2022</t>
  </si>
  <si>
    <t>Coût Resoclage Hommes</t>
  </si>
  <si>
    <t>Coût Resoclage Femmes</t>
  </si>
  <si>
    <t>Coût Resoclage Total</t>
  </si>
  <si>
    <t>Nb ETPT Hommes</t>
  </si>
  <si>
    <t>Nb ETPT Femmes</t>
  </si>
  <si>
    <t>Nb ETPT Ensemble</t>
  </si>
  <si>
    <t xml:space="preserve">Moyenne Coût Hommes </t>
  </si>
  <si>
    <t>Moyenne Coût Femmes</t>
  </si>
  <si>
    <t>Moyenne ensemble</t>
  </si>
  <si>
    <t>A</t>
  </si>
  <si>
    <t>Conservateur général de bibliothèque</t>
  </si>
  <si>
    <t>CST GX BIB</t>
  </si>
  <si>
    <t>Conservateur de bibliothèque</t>
  </si>
  <si>
    <t>CST BIB</t>
  </si>
  <si>
    <t>Metiers d'Art</t>
  </si>
  <si>
    <t>Accueil et surveillance public</t>
  </si>
  <si>
    <t>Total A</t>
  </si>
  <si>
    <t>B</t>
  </si>
  <si>
    <t>TSCBF</t>
  </si>
  <si>
    <t>Administrative</t>
  </si>
  <si>
    <t>SA</t>
  </si>
  <si>
    <t>Scientifique</t>
  </si>
  <si>
    <t>BIBASS</t>
  </si>
  <si>
    <t>Total B</t>
  </si>
  <si>
    <t>C</t>
  </si>
  <si>
    <t>ATMC</t>
  </si>
  <si>
    <t>MAG</t>
  </si>
  <si>
    <t>Total C</t>
  </si>
  <si>
    <t>Total Géneral HC</t>
  </si>
  <si>
    <t>Total Géneral CC</t>
  </si>
  <si>
    <t>DOCUMENT DE TRAVAIL</t>
  </si>
  <si>
    <t>Mob groupe &lt;*</t>
  </si>
  <si>
    <t>* Mobilité vers un groupe de fonction immédiatement inférieur (maintien du RI dans les autres cas)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</si>
</sst>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35"/>
      <color theme="2" tint="-9.9978637043366805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theme="8" tint="0.79998168889431442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 style="thin">
        <color theme="8" tint="0.79998168889431442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/>
      <right/>
      <top style="thin">
        <color theme="8" tint="0.79998168889431442"/>
      </top>
      <bottom/>
      <diagonal/>
    </border>
    <border>
      <left/>
      <right style="thin">
        <color theme="8"/>
      </right>
      <top style="thin">
        <color theme="8" tint="0.79998168889431442"/>
      </top>
      <bottom/>
      <diagonal/>
    </border>
    <border>
      <left/>
      <right/>
      <top style="thin">
        <color theme="8" tint="0.79998168889431442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theme="8" tint="-0.249977111117893"/>
      </top>
      <bottom style="thin">
        <color theme="8" tint="0.7999816888943144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8" tint="-0.249977111117893"/>
      </right>
      <top/>
      <bottom/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/>
      <top/>
      <bottom style="thin">
        <color theme="8" tint="-0.249977111117893"/>
      </bottom>
      <diagonal/>
    </border>
    <border>
      <left/>
      <right/>
      <top style="thin">
        <color theme="8" tint="0.79998168889431442"/>
      </top>
      <bottom style="thin">
        <color theme="8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/>
    </xf>
    <xf numFmtId="0" fontId="0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0" xfId="0" applyNumberFormat="1" applyFont="1" applyFill="1" applyBorder="1"/>
    <xf numFmtId="0" fontId="6" fillId="2" borderId="0" xfId="0" applyFont="1" applyFill="1" applyBorder="1"/>
    <xf numFmtId="164" fontId="4" fillId="4" borderId="0" xfId="0" applyNumberFormat="1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/>
    <xf numFmtId="0" fontId="0" fillId="2" borderId="0" xfId="0" applyFill="1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/>
    <xf numFmtId="164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164" fontId="6" fillId="4" borderId="0" xfId="0" applyNumberFormat="1" applyFont="1" applyFill="1" applyBorder="1"/>
    <xf numFmtId="164" fontId="0" fillId="0" borderId="0" xfId="0" applyNumberFormat="1"/>
    <xf numFmtId="0" fontId="4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4" fillId="4" borderId="0" xfId="0" applyFont="1" applyFill="1" applyBorder="1"/>
    <xf numFmtId="44" fontId="4" fillId="4" borderId="0" xfId="0" applyNumberFormat="1" applyFont="1" applyFill="1" applyBorder="1"/>
    <xf numFmtId="0" fontId="0" fillId="0" borderId="0" xfId="0" applyFont="1" applyBorder="1"/>
    <xf numFmtId="0" fontId="7" fillId="0" borderId="0" xfId="0" applyFont="1" applyAlignment="1">
      <alignment horizontal="left" vertical="center"/>
    </xf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1" applyFont="1"/>
    <xf numFmtId="43" fontId="3" fillId="0" borderId="0" xfId="1" applyFont="1"/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8" fillId="5" borderId="5" xfId="2" applyNumberFormat="1" applyFont="1" applyFill="1" applyBorder="1" applyAlignment="1">
      <alignment horizontal="center" vertical="center" wrapText="1"/>
    </xf>
    <xf numFmtId="43" fontId="8" fillId="5" borderId="5" xfId="1" applyFont="1" applyFill="1" applyBorder="1" applyAlignment="1">
      <alignment horizontal="center" vertical="center" wrapText="1"/>
    </xf>
    <xf numFmtId="43" fontId="8" fillId="5" borderId="6" xfId="1" applyFont="1" applyFill="1" applyBorder="1" applyAlignment="1">
      <alignment horizontal="center" vertical="center" wrapText="1"/>
    </xf>
    <xf numFmtId="43" fontId="8" fillId="5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0" xfId="0" applyFont="1" applyBorder="1" applyAlignment="1">
      <alignment horizontal="center"/>
    </xf>
    <xf numFmtId="165" fontId="0" fillId="8" borderId="11" xfId="0" applyNumberFormat="1" applyFont="1" applyFill="1" applyBorder="1" applyAlignment="1">
      <alignment horizontal="right" vertical="center"/>
    </xf>
    <xf numFmtId="165" fontId="0" fillId="0" borderId="10" xfId="0" applyNumberFormat="1" applyFont="1" applyBorder="1"/>
    <xf numFmtId="165" fontId="0" fillId="0" borderId="12" xfId="0" applyNumberFormat="1" applyFont="1" applyBorder="1"/>
    <xf numFmtId="164" fontId="0" fillId="9" borderId="9" xfId="2" applyNumberFormat="1" applyFont="1" applyFill="1" applyBorder="1" applyAlignment="1">
      <alignment horizontal="right"/>
    </xf>
    <xf numFmtId="164" fontId="0" fillId="0" borderId="11" xfId="0" applyNumberFormat="1" applyFont="1" applyBorder="1"/>
    <xf numFmtId="164" fontId="3" fillId="9" borderId="13" xfId="2" applyNumberFormat="1" applyFont="1" applyFill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43" fontId="0" fillId="9" borderId="9" xfId="1" applyFont="1" applyFill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3" fillId="9" borderId="13" xfId="1" applyFont="1" applyFill="1" applyBorder="1" applyAlignment="1">
      <alignment horizontal="center"/>
    </xf>
    <xf numFmtId="165" fontId="0" fillId="0" borderId="11" xfId="0" applyNumberFormat="1" applyFont="1" applyBorder="1" applyAlignment="1">
      <alignment horizontal="right"/>
    </xf>
    <xf numFmtId="0" fontId="0" fillId="0" borderId="15" xfId="0" applyFont="1" applyBorder="1"/>
    <xf numFmtId="165" fontId="0" fillId="8" borderId="0" xfId="0" applyNumberFormat="1" applyFont="1" applyFill="1" applyBorder="1" applyAlignment="1">
      <alignment horizontal="right" vertical="center"/>
    </xf>
    <xf numFmtId="165" fontId="0" fillId="0" borderId="15" xfId="0" applyNumberFormat="1" applyFont="1" applyBorder="1"/>
    <xf numFmtId="165" fontId="0" fillId="0" borderId="16" xfId="0" applyNumberFormat="1" applyFont="1" applyBorder="1"/>
    <xf numFmtId="164" fontId="0" fillId="9" borderId="17" xfId="2" applyNumberFormat="1" applyFont="1" applyFill="1" applyBorder="1" applyAlignment="1">
      <alignment horizontal="right"/>
    </xf>
    <xf numFmtId="164" fontId="3" fillId="9" borderId="18" xfId="2" applyNumberFormat="1" applyFont="1" applyFill="1" applyBorder="1" applyAlignment="1">
      <alignment horizontal="right"/>
    </xf>
    <xf numFmtId="43" fontId="0" fillId="9" borderId="17" xfId="1" applyFont="1" applyFill="1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3" fillId="9" borderId="18" xfId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right"/>
    </xf>
    <xf numFmtId="0" fontId="0" fillId="0" borderId="15" xfId="0" applyFont="1" applyBorder="1" applyAlignment="1">
      <alignment horizontal="center"/>
    </xf>
    <xf numFmtId="165" fontId="0" fillId="0" borderId="19" xfId="0" applyNumberFormat="1" applyFont="1" applyBorder="1"/>
    <xf numFmtId="165" fontId="0" fillId="0" borderId="20" xfId="0" applyNumberFormat="1" applyFont="1" applyBorder="1"/>
    <xf numFmtId="165" fontId="0" fillId="0" borderId="0" xfId="0" applyNumberFormat="1" applyFont="1" applyBorder="1" applyAlignment="1">
      <alignment horizontal="right" vertical="center"/>
    </xf>
    <xf numFmtId="165" fontId="0" fillId="0" borderId="18" xfId="0" applyNumberFormat="1" applyFont="1" applyBorder="1" applyAlignment="1">
      <alignment horizontal="right" vertical="center"/>
    </xf>
    <xf numFmtId="165" fontId="0" fillId="2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0" fillId="0" borderId="21" xfId="0" applyFont="1" applyBorder="1" applyAlignment="1">
      <alignment horizontal="center"/>
    </xf>
    <xf numFmtId="165" fontId="0" fillId="8" borderId="22" xfId="0" applyNumberFormat="1" applyFont="1" applyFill="1" applyBorder="1" applyAlignment="1">
      <alignment horizontal="right" vertical="center"/>
    </xf>
    <xf numFmtId="165" fontId="0" fillId="0" borderId="22" xfId="0" applyNumberFormat="1" applyFont="1" applyBorder="1" applyAlignment="1">
      <alignment horizontal="right" vertical="center"/>
    </xf>
    <xf numFmtId="165" fontId="0" fillId="0" borderId="23" xfId="0" applyNumberFormat="1" applyFont="1" applyBorder="1" applyAlignment="1">
      <alignment horizontal="right" vertical="center"/>
    </xf>
    <xf numFmtId="164" fontId="0" fillId="9" borderId="14" xfId="2" applyNumberFormat="1" applyFont="1" applyFill="1" applyBorder="1" applyAlignment="1">
      <alignment horizontal="right"/>
    </xf>
    <xf numFmtId="164" fontId="0" fillId="0" borderId="22" xfId="0" applyNumberFormat="1" applyFont="1" applyBorder="1" applyAlignment="1">
      <alignment horizontal="right"/>
    </xf>
    <xf numFmtId="164" fontId="3" fillId="9" borderId="23" xfId="2" applyNumberFormat="1" applyFont="1" applyFill="1" applyBorder="1" applyAlignment="1">
      <alignment horizontal="right"/>
    </xf>
    <xf numFmtId="43" fontId="0" fillId="9" borderId="14" xfId="1" applyFont="1" applyFill="1" applyBorder="1" applyAlignment="1">
      <alignment horizontal="center"/>
    </xf>
    <xf numFmtId="43" fontId="0" fillId="0" borderId="22" xfId="1" applyFont="1" applyBorder="1" applyAlignment="1">
      <alignment horizontal="center"/>
    </xf>
    <xf numFmtId="43" fontId="3" fillId="9" borderId="23" xfId="1" applyFont="1" applyFill="1" applyBorder="1" applyAlignment="1">
      <alignment horizontal="center"/>
    </xf>
    <xf numFmtId="165" fontId="0" fillId="0" borderId="2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0" fontId="0" fillId="0" borderId="24" xfId="0" applyFont="1" applyBorder="1" applyAlignment="1">
      <alignment horizontal="center"/>
    </xf>
    <xf numFmtId="165" fontId="0" fillId="8" borderId="6" xfId="0" applyNumberFormat="1" applyFont="1" applyFill="1" applyBorder="1" applyAlignment="1">
      <alignment horizontal="right" vertical="center"/>
    </xf>
    <xf numFmtId="165" fontId="0" fillId="0" borderId="25" xfId="0" applyNumberFormat="1" applyFont="1" applyBorder="1" applyAlignment="1">
      <alignment horizontal="right" vertical="center"/>
    </xf>
    <xf numFmtId="165" fontId="0" fillId="0" borderId="26" xfId="0" applyNumberFormat="1" applyFont="1" applyBorder="1" applyAlignment="1">
      <alignment horizontal="right" vertical="center"/>
    </xf>
    <xf numFmtId="164" fontId="0" fillId="9" borderId="5" xfId="2" applyNumberFormat="1" applyFont="1" applyFill="1" applyBorder="1" applyAlignment="1">
      <alignment horizontal="right"/>
    </xf>
    <xf numFmtId="165" fontId="0" fillId="0" borderId="24" xfId="0" applyNumberFormat="1" applyFont="1" applyBorder="1" applyAlignment="1">
      <alignment horizontal="right"/>
    </xf>
    <xf numFmtId="164" fontId="3" fillId="9" borderId="7" xfId="2" applyNumberFormat="1" applyFont="1" applyFill="1" applyBorder="1" applyAlignment="1">
      <alignment horizontal="right"/>
    </xf>
    <xf numFmtId="43" fontId="0" fillId="9" borderId="5" xfId="1" applyFont="1" applyFill="1" applyBorder="1" applyAlignment="1">
      <alignment horizontal="center"/>
    </xf>
    <xf numFmtId="43" fontId="0" fillId="0" borderId="24" xfId="1" applyFont="1" applyBorder="1" applyAlignment="1">
      <alignment horizontal="center"/>
    </xf>
    <xf numFmtId="43" fontId="3" fillId="9" borderId="7" xfId="1" applyFont="1" applyFill="1" applyBorder="1" applyAlignment="1">
      <alignment horizontal="center"/>
    </xf>
    <xf numFmtId="165" fontId="0" fillId="0" borderId="27" xfId="0" applyNumberFormat="1" applyFont="1" applyBorder="1" applyAlignment="1">
      <alignment horizontal="right" vertical="center"/>
    </xf>
    <xf numFmtId="164" fontId="0" fillId="9" borderId="8" xfId="2" applyNumberFormat="1" applyFont="1" applyFill="1" applyBorder="1" applyAlignment="1">
      <alignment horizontal="right"/>
    </xf>
    <xf numFmtId="165" fontId="0" fillId="0" borderId="15" xfId="0" applyNumberFormat="1" applyFont="1" applyBorder="1" applyAlignment="1">
      <alignment horizontal="right"/>
    </xf>
    <xf numFmtId="164" fontId="3" fillId="9" borderId="28" xfId="2" applyNumberFormat="1" applyFont="1" applyFill="1" applyBorder="1" applyAlignment="1">
      <alignment horizontal="right"/>
    </xf>
    <xf numFmtId="43" fontId="0" fillId="9" borderId="8" xfId="1" applyFont="1" applyFill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3" fillId="9" borderId="28" xfId="1" applyFont="1" applyFill="1" applyBorder="1" applyAlignment="1">
      <alignment horizontal="center"/>
    </xf>
    <xf numFmtId="0" fontId="3" fillId="0" borderId="0" xfId="0" applyFont="1" applyBorder="1"/>
    <xf numFmtId="0" fontId="0" fillId="0" borderId="31" xfId="0" applyFont="1" applyBorder="1" applyAlignment="1">
      <alignment horizontal="center"/>
    </xf>
    <xf numFmtId="165" fontId="0" fillId="8" borderId="30" xfId="0" applyNumberFormat="1" applyFont="1" applyFill="1" applyBorder="1" applyAlignment="1">
      <alignment horizontal="right" vertical="center"/>
    </xf>
    <xf numFmtId="165" fontId="0" fillId="0" borderId="32" xfId="0" applyNumberFormat="1" applyFont="1" applyBorder="1" applyAlignment="1">
      <alignment horizontal="right" vertical="center"/>
    </xf>
    <xf numFmtId="165" fontId="0" fillId="0" borderId="33" xfId="0" applyNumberFormat="1" applyFont="1" applyBorder="1" applyAlignment="1">
      <alignment horizontal="right" vertical="center"/>
    </xf>
    <xf numFmtId="164" fontId="0" fillId="9" borderId="29" xfId="2" applyNumberFormat="1" applyFont="1" applyFill="1" applyBorder="1" applyAlignment="1">
      <alignment horizontal="right"/>
    </xf>
    <xf numFmtId="165" fontId="0" fillId="0" borderId="31" xfId="0" applyNumberFormat="1" applyFont="1" applyBorder="1" applyAlignment="1">
      <alignment horizontal="right"/>
    </xf>
    <xf numFmtId="164" fontId="3" fillId="9" borderId="34" xfId="2" applyNumberFormat="1" applyFont="1" applyFill="1" applyBorder="1" applyAlignment="1">
      <alignment horizontal="right"/>
    </xf>
    <xf numFmtId="43" fontId="0" fillId="9" borderId="29" xfId="1" applyFont="1" applyFill="1" applyBorder="1" applyAlignment="1">
      <alignment horizontal="center"/>
    </xf>
    <xf numFmtId="43" fontId="0" fillId="0" borderId="31" xfId="1" applyFont="1" applyBorder="1" applyAlignment="1">
      <alignment horizontal="center"/>
    </xf>
    <xf numFmtId="43" fontId="3" fillId="9" borderId="34" xfId="1" applyFont="1" applyFill="1" applyBorder="1" applyAlignment="1">
      <alignment horizontal="center"/>
    </xf>
    <xf numFmtId="164" fontId="3" fillId="0" borderId="0" xfId="2" applyNumberFormat="1" applyFont="1" applyBorder="1" applyAlignment="1">
      <alignment horizontal="right"/>
    </xf>
    <xf numFmtId="0" fontId="0" fillId="7" borderId="21" xfId="0" applyFont="1" applyFill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36" xfId="0" applyFont="1" applyBorder="1"/>
    <xf numFmtId="0" fontId="3" fillId="2" borderId="36" xfId="0" applyFont="1" applyFill="1" applyBorder="1"/>
    <xf numFmtId="165" fontId="3" fillId="0" borderId="36" xfId="0" applyNumberFormat="1" applyFont="1" applyBorder="1" applyAlignment="1">
      <alignment horizontal="right"/>
    </xf>
    <xf numFmtId="43" fontId="3" fillId="0" borderId="36" xfId="1" applyFont="1" applyBorder="1"/>
    <xf numFmtId="165" fontId="3" fillId="0" borderId="37" xfId="0" applyNumberFormat="1" applyFont="1" applyBorder="1" applyAlignment="1">
      <alignment horizontal="right"/>
    </xf>
    <xf numFmtId="0" fontId="9" fillId="6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/>
    </xf>
    <xf numFmtId="0" fontId="0" fillId="7" borderId="22" xfId="0" applyFont="1" applyFill="1" applyBorder="1" applyAlignment="1">
      <alignment horizontal="center" vertical="center"/>
    </xf>
    <xf numFmtId="0" fontId="0" fillId="7" borderId="30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topLeftCell="A10" zoomScale="70" zoomScaleNormal="70" workbookViewId="0">
      <selection activeCell="M54" sqref="M54"/>
    </sheetView>
  </sheetViews>
  <sheetFormatPr baseColWidth="10" defaultRowHeight="15" x14ac:dyDescent="0.25"/>
  <cols>
    <col min="1" max="1" width="16.85546875" style="36" bestFit="1" customWidth="1"/>
    <col min="2" max="2" width="19.7109375" style="36" customWidth="1"/>
    <col min="3" max="3" width="18.5703125" style="36" customWidth="1"/>
    <col min="4" max="5" width="14.28515625" customWidth="1"/>
    <col min="6" max="7" width="14.28515625" hidden="1" customWidth="1"/>
    <col min="8" max="8" width="2.42578125" style="20" customWidth="1"/>
    <col min="9" max="9" width="16" style="42" customWidth="1"/>
    <col min="10" max="10" width="16" style="43" customWidth="1"/>
    <col min="11" max="11" width="16" style="44" customWidth="1"/>
    <col min="12" max="12" width="2.42578125" style="20" customWidth="1"/>
    <col min="13" max="14" width="13.7109375" style="45" customWidth="1"/>
    <col min="15" max="15" width="13.7109375" style="46" customWidth="1"/>
    <col min="16" max="16" width="2.42578125" style="20" customWidth="1"/>
    <col min="17" max="17" width="13.7109375" style="42" customWidth="1"/>
    <col min="18" max="18" width="13.7109375" style="43" customWidth="1"/>
    <col min="19" max="19" width="13.7109375" style="44" customWidth="1"/>
  </cols>
  <sheetData>
    <row r="1" spans="1:19" ht="49.5" customHeight="1" x14ac:dyDescent="0.25">
      <c r="A1" s="41" t="s">
        <v>40</v>
      </c>
    </row>
    <row r="2" spans="1:19" s="55" customFormat="1" ht="50.25" customHeight="1" x14ac:dyDescent="0.25">
      <c r="A2" s="47" t="s">
        <v>41</v>
      </c>
      <c r="B2" s="48" t="s">
        <v>42</v>
      </c>
      <c r="C2" s="48" t="s">
        <v>2</v>
      </c>
      <c r="D2" s="49" t="s">
        <v>43</v>
      </c>
      <c r="E2" s="49" t="s">
        <v>44</v>
      </c>
      <c r="F2" s="49" t="s">
        <v>45</v>
      </c>
      <c r="G2" s="49" t="s">
        <v>46</v>
      </c>
      <c r="H2" s="50"/>
      <c r="I2" s="51" t="s">
        <v>47</v>
      </c>
      <c r="J2" s="48" t="s">
        <v>48</v>
      </c>
      <c r="K2" s="49" t="s">
        <v>49</v>
      </c>
      <c r="L2" s="50"/>
      <c r="M2" s="52" t="s">
        <v>50</v>
      </c>
      <c r="N2" s="53" t="s">
        <v>51</v>
      </c>
      <c r="O2" s="54" t="s">
        <v>52</v>
      </c>
      <c r="P2" s="50"/>
      <c r="Q2" s="51" t="s">
        <v>53</v>
      </c>
      <c r="R2" s="48" t="s">
        <v>54</v>
      </c>
      <c r="S2" s="49" t="s">
        <v>55</v>
      </c>
    </row>
    <row r="3" spans="1:19" s="55" customFormat="1" ht="23.25" customHeight="1" x14ac:dyDescent="0.25">
      <c r="A3" s="139" t="s">
        <v>56</v>
      </c>
      <c r="B3" s="146" t="s">
        <v>57</v>
      </c>
      <c r="C3" s="56" t="s">
        <v>58</v>
      </c>
      <c r="D3" s="57">
        <v>7800</v>
      </c>
      <c r="E3" s="58">
        <v>9000</v>
      </c>
      <c r="F3" s="58">
        <v>9000</v>
      </c>
      <c r="G3" s="59">
        <v>9000</v>
      </c>
      <c r="I3" s="60">
        <v>4418.5200000000004</v>
      </c>
      <c r="J3" s="61">
        <v>12407.209170458522</v>
      </c>
      <c r="K3" s="62">
        <v>16825.729170458522</v>
      </c>
      <c r="L3" s="63"/>
      <c r="M3" s="64">
        <v>6</v>
      </c>
      <c r="N3" s="65">
        <v>11.2</v>
      </c>
      <c r="O3" s="66">
        <v>17.2</v>
      </c>
      <c r="P3" s="50"/>
      <c r="Q3" s="60">
        <f t="shared" ref="Q3:S11" si="0">I3/M3</f>
        <v>736.42000000000007</v>
      </c>
      <c r="R3" s="67">
        <f t="shared" si="0"/>
        <v>1107.7865330766538</v>
      </c>
      <c r="S3" s="62">
        <f t="shared" si="0"/>
        <v>978.24006804991416</v>
      </c>
    </row>
    <row r="4" spans="1:19" s="55" customFormat="1" ht="15.75" x14ac:dyDescent="0.25">
      <c r="A4" s="139"/>
      <c r="B4" s="147"/>
      <c r="C4" s="68"/>
      <c r="D4" s="69">
        <v>10000</v>
      </c>
      <c r="E4" s="70">
        <v>11500</v>
      </c>
      <c r="F4" s="70">
        <v>11500</v>
      </c>
      <c r="G4" s="71">
        <v>11500</v>
      </c>
      <c r="I4" s="72">
        <v>67918.294994749725</v>
      </c>
      <c r="J4" s="26">
        <v>111190.46889744489</v>
      </c>
      <c r="K4" s="73">
        <v>179108.76389219461</v>
      </c>
      <c r="L4" s="63"/>
      <c r="M4" s="74">
        <v>42.6</v>
      </c>
      <c r="N4" s="75">
        <v>48.9</v>
      </c>
      <c r="O4" s="76">
        <v>91.5</v>
      </c>
      <c r="P4" s="50"/>
      <c r="Q4" s="72">
        <f t="shared" si="0"/>
        <v>1594.3261735856743</v>
      </c>
      <c r="R4" s="77">
        <f t="shared" si="0"/>
        <v>2273.8337197841493</v>
      </c>
      <c r="S4" s="73">
        <f t="shared" si="0"/>
        <v>1957.4728294228919</v>
      </c>
    </row>
    <row r="5" spans="1:19" s="55" customFormat="1" ht="15.75" x14ac:dyDescent="0.25">
      <c r="A5" s="139"/>
      <c r="B5" s="146" t="s">
        <v>59</v>
      </c>
      <c r="C5" s="33" t="s">
        <v>60</v>
      </c>
      <c r="D5" s="69">
        <v>5700</v>
      </c>
      <c r="E5" s="70">
        <v>7000</v>
      </c>
      <c r="F5" s="70">
        <v>7500</v>
      </c>
      <c r="G5" s="71">
        <v>8000</v>
      </c>
      <c r="I5" s="72">
        <v>85986.862857142842</v>
      </c>
      <c r="J5" s="26">
        <v>85729.399985999291</v>
      </c>
      <c r="K5" s="73">
        <v>171716.26284314218</v>
      </c>
      <c r="L5" s="63"/>
      <c r="M5" s="74">
        <v>46.7</v>
      </c>
      <c r="N5" s="75">
        <v>31.6</v>
      </c>
      <c r="O5" s="76">
        <v>78.3</v>
      </c>
      <c r="P5" s="50"/>
      <c r="Q5" s="72">
        <f t="shared" si="0"/>
        <v>1841.2604466197608</v>
      </c>
      <c r="R5" s="77">
        <f t="shared" si="0"/>
        <v>2712.9556957594709</v>
      </c>
      <c r="S5" s="73">
        <f t="shared" si="0"/>
        <v>2193.0557195803599</v>
      </c>
    </row>
    <row r="6" spans="1:19" s="55" customFormat="1" ht="15.75" x14ac:dyDescent="0.25">
      <c r="A6" s="139"/>
      <c r="B6" s="148"/>
      <c r="C6" s="68"/>
      <c r="D6" s="69">
        <v>6600</v>
      </c>
      <c r="E6" s="70">
        <v>8000</v>
      </c>
      <c r="F6" s="70">
        <v>8500</v>
      </c>
      <c r="G6" s="71">
        <v>9000</v>
      </c>
      <c r="I6" s="72">
        <v>6645.76</v>
      </c>
      <c r="J6" s="26">
        <v>19103.107987399369</v>
      </c>
      <c r="K6" s="73">
        <v>25748.867987399368</v>
      </c>
      <c r="L6" s="63"/>
      <c r="M6" s="74">
        <v>5</v>
      </c>
      <c r="N6" s="75">
        <v>6.7143000000000006</v>
      </c>
      <c r="O6" s="76">
        <v>11.714300000000001</v>
      </c>
      <c r="P6" s="50"/>
      <c r="Q6" s="72">
        <f t="shared" si="0"/>
        <v>1329.152</v>
      </c>
      <c r="R6" s="77">
        <f t="shared" si="0"/>
        <v>2845.1376893197157</v>
      </c>
      <c r="S6" s="73">
        <f t="shared" si="0"/>
        <v>2198.0714159104141</v>
      </c>
    </row>
    <row r="7" spans="1:19" s="55" customFormat="1" ht="15.75" x14ac:dyDescent="0.25">
      <c r="A7" s="139"/>
      <c r="B7" s="147"/>
      <c r="C7" s="68"/>
      <c r="D7" s="69">
        <v>7500</v>
      </c>
      <c r="E7" s="70">
        <v>9000</v>
      </c>
      <c r="F7" s="70">
        <v>9500</v>
      </c>
      <c r="G7" s="71">
        <v>10000</v>
      </c>
      <c r="I7" s="72">
        <v>4885.6799999999994</v>
      </c>
      <c r="J7" s="26">
        <v>9082.4269793489657</v>
      </c>
      <c r="K7" s="73">
        <v>13968.106979348964</v>
      </c>
      <c r="L7" s="63"/>
      <c r="M7" s="74">
        <v>12</v>
      </c>
      <c r="N7" s="75">
        <v>12.1</v>
      </c>
      <c r="O7" s="76">
        <v>24.1</v>
      </c>
      <c r="P7" s="50"/>
      <c r="Q7" s="72">
        <f t="shared" si="0"/>
        <v>407.13999999999993</v>
      </c>
      <c r="R7" s="77">
        <f t="shared" si="0"/>
        <v>750.61379994619551</v>
      </c>
      <c r="S7" s="73">
        <f t="shared" si="0"/>
        <v>579.58950121779935</v>
      </c>
    </row>
    <row r="8" spans="1:19" s="55" customFormat="1" ht="15.75" customHeight="1" x14ac:dyDescent="0.25">
      <c r="A8" s="139"/>
      <c r="B8" s="146" t="s">
        <v>61</v>
      </c>
      <c r="C8" s="78" t="s">
        <v>32</v>
      </c>
      <c r="D8" s="69">
        <v>4600</v>
      </c>
      <c r="E8" s="70">
        <v>6000</v>
      </c>
      <c r="F8" s="70">
        <v>7000</v>
      </c>
      <c r="G8" s="71">
        <v>8000</v>
      </c>
      <c r="I8" s="72">
        <v>32913.760000000002</v>
      </c>
      <c r="J8" s="26">
        <v>30252.253333333334</v>
      </c>
      <c r="K8" s="73">
        <v>63166.013333333336</v>
      </c>
      <c r="L8" s="63"/>
      <c r="M8" s="74">
        <v>22.7</v>
      </c>
      <c r="N8" s="75">
        <v>20.5</v>
      </c>
      <c r="O8" s="76">
        <v>43.2</v>
      </c>
      <c r="P8" s="50"/>
      <c r="Q8" s="72">
        <f>I8/M8</f>
        <v>1449.9453744493394</v>
      </c>
      <c r="R8" s="77">
        <f t="shared" si="0"/>
        <v>1475.719674796748</v>
      </c>
      <c r="S8" s="73">
        <f>K8/O8</f>
        <v>1462.1762345679012</v>
      </c>
    </row>
    <row r="9" spans="1:19" s="55" customFormat="1" ht="15.75" customHeight="1" x14ac:dyDescent="0.25">
      <c r="A9" s="139"/>
      <c r="B9" s="148"/>
      <c r="C9" s="78"/>
      <c r="D9" s="69">
        <v>4800</v>
      </c>
      <c r="E9" s="70">
        <v>7000</v>
      </c>
      <c r="F9" s="70">
        <v>8000</v>
      </c>
      <c r="G9" s="71">
        <v>9000</v>
      </c>
      <c r="I9" s="72">
        <v>30259.08</v>
      </c>
      <c r="J9" s="26">
        <v>24498.340189009446</v>
      </c>
      <c r="K9" s="73">
        <v>54757.420189009448</v>
      </c>
      <c r="L9" s="63"/>
      <c r="M9" s="74">
        <v>21</v>
      </c>
      <c r="N9" s="75">
        <v>12.4</v>
      </c>
      <c r="O9" s="76">
        <v>33.4</v>
      </c>
      <c r="P9" s="50"/>
      <c r="Q9" s="72">
        <f t="shared" ref="Q9:Q11" si="1">I9/M9</f>
        <v>1440.9085714285716</v>
      </c>
      <c r="R9" s="77">
        <f t="shared" si="0"/>
        <v>1975.6725958878585</v>
      </c>
      <c r="S9" s="73">
        <f t="shared" si="0"/>
        <v>1639.4437182338158</v>
      </c>
    </row>
    <row r="10" spans="1:19" s="55" customFormat="1" ht="15.75" customHeight="1" x14ac:dyDescent="0.25">
      <c r="A10" s="139"/>
      <c r="B10" s="148"/>
      <c r="C10" s="78"/>
      <c r="D10" s="69">
        <v>5000</v>
      </c>
      <c r="E10" s="70">
        <v>8000</v>
      </c>
      <c r="F10" s="70">
        <v>9000</v>
      </c>
      <c r="G10" s="71">
        <v>10000</v>
      </c>
      <c r="I10" s="72">
        <v>7650.5073293664664</v>
      </c>
      <c r="J10" s="26">
        <v>2946.96</v>
      </c>
      <c r="K10" s="73">
        <v>10597.467329366465</v>
      </c>
      <c r="L10" s="63"/>
      <c r="M10" s="74">
        <v>4.8</v>
      </c>
      <c r="N10" s="75">
        <v>2</v>
      </c>
      <c r="O10" s="76">
        <v>6.8</v>
      </c>
      <c r="P10" s="50"/>
      <c r="Q10" s="72">
        <f t="shared" si="1"/>
        <v>1593.8556936180139</v>
      </c>
      <c r="R10" s="77">
        <f t="shared" si="0"/>
        <v>1473.48</v>
      </c>
      <c r="S10" s="73">
        <f t="shared" si="0"/>
        <v>1558.4510778480096</v>
      </c>
    </row>
    <row r="11" spans="1:19" s="55" customFormat="1" ht="15.75" customHeight="1" x14ac:dyDescent="0.25">
      <c r="A11" s="139"/>
      <c r="B11" s="147"/>
      <c r="C11" s="78"/>
      <c r="D11" s="69">
        <v>6000</v>
      </c>
      <c r="E11" s="79">
        <v>9000</v>
      </c>
      <c r="F11" s="79">
        <v>10000</v>
      </c>
      <c r="G11" s="80">
        <v>11000</v>
      </c>
      <c r="I11" s="72">
        <v>600</v>
      </c>
      <c r="J11" s="26">
        <v>1679.0399999999991</v>
      </c>
      <c r="K11" s="73">
        <v>2279.0399999999991</v>
      </c>
      <c r="L11" s="63"/>
      <c r="M11" s="74">
        <v>5</v>
      </c>
      <c r="N11" s="75">
        <v>5</v>
      </c>
      <c r="O11" s="76">
        <v>10</v>
      </c>
      <c r="P11" s="50"/>
      <c r="Q11" s="72">
        <f t="shared" si="1"/>
        <v>120</v>
      </c>
      <c r="R11" s="77">
        <f t="shared" si="0"/>
        <v>335.80799999999982</v>
      </c>
      <c r="S11" s="73">
        <f t="shared" si="0"/>
        <v>227.90399999999991</v>
      </c>
    </row>
    <row r="12" spans="1:19" ht="15" customHeight="1" x14ac:dyDescent="0.25">
      <c r="A12" s="139"/>
      <c r="B12" s="148" t="s">
        <v>62</v>
      </c>
      <c r="C12" s="78" t="s">
        <v>35</v>
      </c>
      <c r="D12" s="69">
        <v>3400</v>
      </c>
      <c r="E12" s="81">
        <v>6000</v>
      </c>
      <c r="F12" s="81">
        <v>7000</v>
      </c>
      <c r="G12" s="82">
        <v>8000</v>
      </c>
      <c r="H12" s="83"/>
      <c r="I12" s="72">
        <v>12600.359999999991</v>
      </c>
      <c r="J12" s="84">
        <v>10842.239999999994</v>
      </c>
      <c r="K12" s="73">
        <v>23442.599999999991</v>
      </c>
      <c r="L12" s="83"/>
      <c r="M12" s="74">
        <v>13.8</v>
      </c>
      <c r="N12" s="75">
        <v>14</v>
      </c>
      <c r="O12" s="76">
        <v>27.8</v>
      </c>
      <c r="P12" s="83"/>
      <c r="Q12" s="72">
        <f>I12/M12</f>
        <v>913.06956521739062</v>
      </c>
      <c r="R12" s="77">
        <f>J12/N12</f>
        <v>774.44571428571385</v>
      </c>
      <c r="S12" s="73">
        <f>K12/O12</f>
        <v>843.25899280575504</v>
      </c>
    </row>
    <row r="13" spans="1:19" ht="15" customHeight="1" x14ac:dyDescent="0.25">
      <c r="A13" s="139"/>
      <c r="B13" s="148"/>
      <c r="C13" s="78"/>
      <c r="D13" s="69">
        <v>3700</v>
      </c>
      <c r="E13" s="81">
        <v>7000</v>
      </c>
      <c r="F13" s="81">
        <v>8000</v>
      </c>
      <c r="G13" s="82">
        <v>9000</v>
      </c>
      <c r="H13" s="83"/>
      <c r="I13" s="72">
        <v>3142.5599999999995</v>
      </c>
      <c r="J13" s="84">
        <v>11369.44</v>
      </c>
      <c r="K13" s="73">
        <v>14512</v>
      </c>
      <c r="L13" s="83"/>
      <c r="M13" s="74">
        <v>10.8</v>
      </c>
      <c r="N13" s="75">
        <v>21</v>
      </c>
      <c r="O13" s="76">
        <v>31.8</v>
      </c>
      <c r="P13" s="83"/>
      <c r="Q13" s="72">
        <f t="shared" ref="Q13:S38" si="2">I13/M13</f>
        <v>290.9777777777777</v>
      </c>
      <c r="R13" s="77">
        <f t="shared" si="2"/>
        <v>541.4019047619048</v>
      </c>
      <c r="S13" s="73">
        <f t="shared" si="2"/>
        <v>456.35220125786162</v>
      </c>
    </row>
    <row r="14" spans="1:19" ht="15" customHeight="1" x14ac:dyDescent="0.25">
      <c r="A14" s="139"/>
      <c r="B14" s="148"/>
      <c r="C14" s="78"/>
      <c r="D14" s="69">
        <v>4000</v>
      </c>
      <c r="E14" s="81">
        <v>8000</v>
      </c>
      <c r="F14" s="81">
        <v>9000</v>
      </c>
      <c r="G14" s="82">
        <v>10000</v>
      </c>
      <c r="H14" s="83"/>
      <c r="I14" s="72">
        <v>23061.385985299268</v>
      </c>
      <c r="J14" s="84">
        <v>39638.32231478241</v>
      </c>
      <c r="K14" s="73">
        <v>62699.708300081671</v>
      </c>
      <c r="L14" s="83"/>
      <c r="M14" s="74">
        <v>32.6</v>
      </c>
      <c r="N14" s="75">
        <v>58.7</v>
      </c>
      <c r="O14" s="76">
        <v>91.3</v>
      </c>
      <c r="P14" s="83"/>
      <c r="Q14" s="72">
        <f>I14/M14</f>
        <v>707.40447807666465</v>
      </c>
      <c r="R14" s="77">
        <f t="shared" si="2"/>
        <v>675.26954539663382</v>
      </c>
      <c r="S14" s="73">
        <f>K14/O14</f>
        <v>686.74379299103691</v>
      </c>
    </row>
    <row r="15" spans="1:19" ht="15" customHeight="1" x14ac:dyDescent="0.25">
      <c r="A15" s="139"/>
      <c r="B15" s="147"/>
      <c r="C15" s="85"/>
      <c r="D15" s="86">
        <v>5000</v>
      </c>
      <c r="E15" s="87">
        <v>9000</v>
      </c>
      <c r="F15" s="87">
        <v>10000</v>
      </c>
      <c r="G15" s="88">
        <v>11000</v>
      </c>
      <c r="H15" s="83"/>
      <c r="I15" s="89">
        <v>5709</v>
      </c>
      <c r="J15" s="90">
        <v>9682.56</v>
      </c>
      <c r="K15" s="91">
        <v>15391.56</v>
      </c>
      <c r="L15" s="83"/>
      <c r="M15" s="92">
        <v>10</v>
      </c>
      <c r="N15" s="93">
        <v>11</v>
      </c>
      <c r="O15" s="94">
        <v>21</v>
      </c>
      <c r="P15" s="83"/>
      <c r="Q15" s="89">
        <f>I15/M15</f>
        <v>570.9</v>
      </c>
      <c r="R15" s="95">
        <f>J15/N15</f>
        <v>880.23272727272717</v>
      </c>
      <c r="S15" s="91">
        <f>K15/O15</f>
        <v>732.93142857142857</v>
      </c>
    </row>
    <row r="16" spans="1:19" ht="15" customHeight="1" x14ac:dyDescent="0.25">
      <c r="A16" s="96" t="s">
        <v>63</v>
      </c>
      <c r="B16" s="96"/>
      <c r="C16" s="96"/>
      <c r="D16" s="97"/>
      <c r="E16" s="97"/>
      <c r="F16" s="97"/>
      <c r="G16" s="97"/>
      <c r="H16" s="98"/>
      <c r="I16" s="99">
        <f t="shared" ref="I16:S16" si="3">SUM(I3:I15)</f>
        <v>285791.77116655826</v>
      </c>
      <c r="J16" s="99">
        <f t="shared" si="3"/>
        <v>368421.76885777625</v>
      </c>
      <c r="K16" s="99">
        <f t="shared" si="3"/>
        <v>654213.54002433456</v>
      </c>
      <c r="L16" s="99">
        <f t="shared" si="3"/>
        <v>0</v>
      </c>
      <c r="M16" s="99">
        <f t="shared" si="3"/>
        <v>233.00000000000003</v>
      </c>
      <c r="N16" s="99">
        <f t="shared" si="3"/>
        <v>255.11430000000001</v>
      </c>
      <c r="O16" s="99">
        <f t="shared" si="3"/>
        <v>488.11430000000001</v>
      </c>
      <c r="P16" s="99">
        <f t="shared" si="3"/>
        <v>0</v>
      </c>
      <c r="Q16" s="99">
        <f t="shared" si="3"/>
        <v>12995.360080773195</v>
      </c>
      <c r="R16" s="99">
        <f t="shared" si="3"/>
        <v>17822.357600287767</v>
      </c>
      <c r="S16" s="99">
        <f t="shared" si="3"/>
        <v>15513.690980457188</v>
      </c>
    </row>
    <row r="17" spans="1:19" ht="15" customHeight="1" x14ac:dyDescent="0.25">
      <c r="A17" s="138" t="s">
        <v>64</v>
      </c>
      <c r="B17" s="141" t="s">
        <v>62</v>
      </c>
      <c r="C17" s="100" t="s">
        <v>65</v>
      </c>
      <c r="D17" s="101">
        <v>2800</v>
      </c>
      <c r="E17" s="102">
        <v>5500</v>
      </c>
      <c r="F17" s="102">
        <v>6000</v>
      </c>
      <c r="G17" s="103">
        <v>6000</v>
      </c>
      <c r="H17" s="83"/>
      <c r="I17" s="104">
        <v>101958.76018667597</v>
      </c>
      <c r="J17" s="105">
        <v>110760.51282697468</v>
      </c>
      <c r="K17" s="106">
        <v>212719.2730136507</v>
      </c>
      <c r="L17" s="83"/>
      <c r="M17" s="107">
        <v>95.5</v>
      </c>
      <c r="N17" s="108">
        <v>69.7</v>
      </c>
      <c r="O17" s="109">
        <v>165.2</v>
      </c>
      <c r="P17" s="83"/>
      <c r="Q17" s="104">
        <f t="shared" si="2"/>
        <v>1067.63099671912</v>
      </c>
      <c r="R17" s="105">
        <f t="shared" si="2"/>
        <v>1589.1034838877285</v>
      </c>
      <c r="S17" s="106">
        <f t="shared" si="2"/>
        <v>1287.6469310753675</v>
      </c>
    </row>
    <row r="18" spans="1:19" ht="15" customHeight="1" x14ac:dyDescent="0.25">
      <c r="A18" s="139"/>
      <c r="B18" s="149"/>
      <c r="C18" s="78"/>
      <c r="D18" s="69">
        <v>3000</v>
      </c>
      <c r="E18" s="81">
        <v>6000</v>
      </c>
      <c r="F18" s="81">
        <v>6500</v>
      </c>
      <c r="G18" s="110">
        <v>6500</v>
      </c>
      <c r="H18" s="83"/>
      <c r="I18" s="111">
        <v>163871.14347917394</v>
      </c>
      <c r="J18" s="112">
        <v>147448.90498167009</v>
      </c>
      <c r="K18" s="113">
        <v>311320.04846084421</v>
      </c>
      <c r="L18" s="83"/>
      <c r="M18" s="114">
        <v>96.3</v>
      </c>
      <c r="N18" s="115">
        <v>79.16</v>
      </c>
      <c r="O18" s="116">
        <v>175.46</v>
      </c>
      <c r="P18" s="83"/>
      <c r="Q18" s="111">
        <f t="shared" si="2"/>
        <v>1701.6733486933952</v>
      </c>
      <c r="R18" s="112">
        <f t="shared" si="2"/>
        <v>1862.6693403444933</v>
      </c>
      <c r="S18" s="113">
        <f t="shared" si="2"/>
        <v>1774.3078106739097</v>
      </c>
    </row>
    <row r="19" spans="1:19" ht="15" customHeight="1" x14ac:dyDescent="0.25">
      <c r="A19" s="139"/>
      <c r="B19" s="142"/>
      <c r="C19" s="78"/>
      <c r="D19" s="69">
        <v>3200</v>
      </c>
      <c r="E19" s="81">
        <v>6500</v>
      </c>
      <c r="F19" s="81">
        <v>7000</v>
      </c>
      <c r="G19" s="110">
        <v>7000</v>
      </c>
      <c r="H19" s="83"/>
      <c r="I19" s="111">
        <v>80941.765138256931</v>
      </c>
      <c r="J19" s="112">
        <v>53257.79279430637</v>
      </c>
      <c r="K19" s="113">
        <v>134199.55793256333</v>
      </c>
      <c r="L19" s="83"/>
      <c r="M19" s="114">
        <v>44.6</v>
      </c>
      <c r="N19" s="115">
        <v>24.1</v>
      </c>
      <c r="O19" s="116">
        <v>68.7</v>
      </c>
      <c r="P19" s="83"/>
      <c r="Q19" s="111">
        <f t="shared" si="2"/>
        <v>1814.8377833689894</v>
      </c>
      <c r="R19" s="112">
        <f t="shared" si="2"/>
        <v>2209.8669209255754</v>
      </c>
      <c r="S19" s="113">
        <f t="shared" si="2"/>
        <v>1953.4142348262492</v>
      </c>
    </row>
    <row r="20" spans="1:19" ht="15" customHeight="1" x14ac:dyDescent="0.25">
      <c r="A20" s="139"/>
      <c r="B20" s="143" t="s">
        <v>66</v>
      </c>
      <c r="C20" s="78" t="s">
        <v>67</v>
      </c>
      <c r="D20" s="69">
        <v>3600</v>
      </c>
      <c r="E20" s="81">
        <v>5000</v>
      </c>
      <c r="F20" s="81">
        <v>5500</v>
      </c>
      <c r="G20" s="110">
        <v>6000</v>
      </c>
      <c r="H20" s="83"/>
      <c r="I20" s="111">
        <v>32846.296660833039</v>
      </c>
      <c r="J20" s="112">
        <v>140812.59351300896</v>
      </c>
      <c r="K20" s="113">
        <v>173658.89017384205</v>
      </c>
      <c r="L20" s="83"/>
      <c r="M20" s="114">
        <v>56.3</v>
      </c>
      <c r="N20" s="115">
        <v>231.9</v>
      </c>
      <c r="O20" s="116">
        <v>288.2</v>
      </c>
      <c r="P20" s="83"/>
      <c r="Q20" s="111">
        <f t="shared" si="2"/>
        <v>583.41557124037377</v>
      </c>
      <c r="R20" s="112">
        <f t="shared" si="2"/>
        <v>607.21256366109947</v>
      </c>
      <c r="S20" s="113">
        <f t="shared" si="2"/>
        <v>602.5638104574673</v>
      </c>
    </row>
    <row r="21" spans="1:19" ht="15" customHeight="1" x14ac:dyDescent="0.25">
      <c r="A21" s="139"/>
      <c r="B21" s="150"/>
      <c r="C21" s="78"/>
      <c r="D21" s="69">
        <v>4000</v>
      </c>
      <c r="E21" s="81">
        <v>5500</v>
      </c>
      <c r="F21" s="81">
        <v>6000</v>
      </c>
      <c r="G21" s="110">
        <v>6500</v>
      </c>
      <c r="H21" s="83"/>
      <c r="I21" s="111">
        <v>53951.6</v>
      </c>
      <c r="J21" s="112">
        <v>233416.35943530517</v>
      </c>
      <c r="K21" s="113">
        <v>287367.95943530515</v>
      </c>
      <c r="L21" s="83"/>
      <c r="M21" s="114">
        <v>88.8</v>
      </c>
      <c r="N21" s="115">
        <v>366.2</v>
      </c>
      <c r="O21" s="116">
        <v>455</v>
      </c>
      <c r="P21" s="83"/>
      <c r="Q21" s="111">
        <f t="shared" si="2"/>
        <v>607.56306306306305</v>
      </c>
      <c r="R21" s="112">
        <f t="shared" si="2"/>
        <v>637.40130921710863</v>
      </c>
      <c r="S21" s="113">
        <f t="shared" si="2"/>
        <v>631.57793282484647</v>
      </c>
    </row>
    <row r="22" spans="1:19" ht="15" customHeight="1" x14ac:dyDescent="0.25">
      <c r="A22" s="139"/>
      <c r="B22" s="144"/>
      <c r="C22" s="78"/>
      <c r="D22" s="69">
        <v>4500</v>
      </c>
      <c r="E22" s="81">
        <v>6000</v>
      </c>
      <c r="F22" s="81">
        <v>6500</v>
      </c>
      <c r="G22" s="110">
        <v>7000</v>
      </c>
      <c r="H22" s="83"/>
      <c r="I22" s="111">
        <v>12902.800000000003</v>
      </c>
      <c r="J22" s="112">
        <v>38468.369123789518</v>
      </c>
      <c r="K22" s="113">
        <v>51371.169123789528</v>
      </c>
      <c r="L22" s="83"/>
      <c r="M22" s="114">
        <v>23.7</v>
      </c>
      <c r="N22" s="115">
        <v>56.7</v>
      </c>
      <c r="O22" s="116">
        <v>80.400000000000006</v>
      </c>
      <c r="P22" s="83"/>
      <c r="Q22" s="111">
        <f t="shared" si="2"/>
        <v>544.42194092827015</v>
      </c>
      <c r="R22" s="112">
        <f t="shared" si="2"/>
        <v>678.45448190104969</v>
      </c>
      <c r="S22" s="113">
        <f t="shared" si="2"/>
        <v>638.94488959937223</v>
      </c>
    </row>
    <row r="23" spans="1:19" ht="15" customHeight="1" x14ac:dyDescent="0.25">
      <c r="A23" s="139"/>
      <c r="B23" s="143" t="s">
        <v>61</v>
      </c>
      <c r="C23" s="78" t="s">
        <v>25</v>
      </c>
      <c r="D23" s="69">
        <v>4100</v>
      </c>
      <c r="E23" s="81">
        <v>5500</v>
      </c>
      <c r="F23" s="81">
        <v>6000</v>
      </c>
      <c r="G23" s="110">
        <v>6000</v>
      </c>
      <c r="H23" s="83"/>
      <c r="I23" s="111">
        <v>89977.935583445811</v>
      </c>
      <c r="J23" s="112">
        <v>144632.97699218307</v>
      </c>
      <c r="K23" s="113">
        <v>234610.91257562846</v>
      </c>
      <c r="L23" s="83"/>
      <c r="M23" s="114">
        <v>124.4</v>
      </c>
      <c r="N23" s="115">
        <v>184.3</v>
      </c>
      <c r="O23" s="116">
        <v>308.7</v>
      </c>
      <c r="P23" s="83"/>
      <c r="Q23" s="111">
        <f t="shared" si="2"/>
        <v>723.29530211773158</v>
      </c>
      <c r="R23" s="112">
        <f t="shared" si="2"/>
        <v>784.7692728821653</v>
      </c>
      <c r="S23" s="113">
        <f t="shared" si="2"/>
        <v>759.99647740728369</v>
      </c>
    </row>
    <row r="24" spans="1:19" ht="15" customHeight="1" x14ac:dyDescent="0.25">
      <c r="A24" s="139"/>
      <c r="B24" s="150"/>
      <c r="C24" s="78"/>
      <c r="D24" s="69">
        <v>4300</v>
      </c>
      <c r="E24" s="81">
        <v>6500</v>
      </c>
      <c r="F24" s="81">
        <v>7500</v>
      </c>
      <c r="G24" s="110">
        <v>7500</v>
      </c>
      <c r="H24" s="83"/>
      <c r="I24" s="111">
        <v>37718.04</v>
      </c>
      <c r="J24" s="112">
        <v>23191.194987749386</v>
      </c>
      <c r="K24" s="113">
        <v>60909.234987749376</v>
      </c>
      <c r="L24" s="83"/>
      <c r="M24" s="114">
        <v>34</v>
      </c>
      <c r="N24" s="115">
        <v>21.7</v>
      </c>
      <c r="O24" s="116">
        <v>55.7</v>
      </c>
      <c r="P24" s="83"/>
      <c r="Q24" s="111">
        <f t="shared" si="2"/>
        <v>1109.354117647059</v>
      </c>
      <c r="R24" s="112">
        <f t="shared" si="2"/>
        <v>1068.7186630299257</v>
      </c>
      <c r="S24" s="113">
        <f t="shared" si="2"/>
        <v>1093.5230697980139</v>
      </c>
    </row>
    <row r="25" spans="1:19" ht="15" customHeight="1" x14ac:dyDescent="0.25">
      <c r="A25" s="139"/>
      <c r="B25" s="144"/>
      <c r="C25" s="78"/>
      <c r="D25" s="69">
        <v>4500</v>
      </c>
      <c r="E25" s="81">
        <v>7500</v>
      </c>
      <c r="F25" s="81">
        <v>8500</v>
      </c>
      <c r="G25" s="110">
        <v>8500</v>
      </c>
      <c r="H25" s="83"/>
      <c r="I25" s="111">
        <v>47355.960000000006</v>
      </c>
      <c r="J25" s="112">
        <v>20778.503773188659</v>
      </c>
      <c r="K25" s="113">
        <v>68134.463773188661</v>
      </c>
      <c r="L25" s="83"/>
      <c r="M25" s="114">
        <v>23</v>
      </c>
      <c r="N25" s="115">
        <v>11.5</v>
      </c>
      <c r="O25" s="116">
        <v>34.5</v>
      </c>
      <c r="P25" s="83"/>
      <c r="Q25" s="111">
        <f t="shared" si="2"/>
        <v>2058.954782608696</v>
      </c>
      <c r="R25" s="112">
        <f t="shared" si="2"/>
        <v>1806.8264150598834</v>
      </c>
      <c r="S25" s="113">
        <f t="shared" si="2"/>
        <v>1974.9119934257583</v>
      </c>
    </row>
    <row r="26" spans="1:19" ht="15" customHeight="1" x14ac:dyDescent="0.25">
      <c r="A26" s="139"/>
      <c r="B26" s="143" t="s">
        <v>68</v>
      </c>
      <c r="C26" s="78" t="s">
        <v>69</v>
      </c>
      <c r="D26" s="69">
        <v>3200</v>
      </c>
      <c r="E26" s="81">
        <v>5500</v>
      </c>
      <c r="F26" s="81">
        <v>6000</v>
      </c>
      <c r="G26" s="110">
        <v>6000</v>
      </c>
      <c r="H26" s="83"/>
      <c r="I26" s="111">
        <v>15072.279999999999</v>
      </c>
      <c r="J26" s="112">
        <v>30727.893333333333</v>
      </c>
      <c r="K26" s="113">
        <v>45800.173333333332</v>
      </c>
      <c r="L26" s="83"/>
      <c r="M26" s="114">
        <v>12</v>
      </c>
      <c r="N26" s="115">
        <v>17.899999999999999</v>
      </c>
      <c r="O26" s="116">
        <v>29.9</v>
      </c>
      <c r="P26" s="83"/>
      <c r="Q26" s="111">
        <f t="shared" si="2"/>
        <v>1256.0233333333333</v>
      </c>
      <c r="R26" s="112">
        <f t="shared" si="2"/>
        <v>1716.6420856610803</v>
      </c>
      <c r="S26" s="113">
        <f t="shared" si="2"/>
        <v>1531.7783723522855</v>
      </c>
    </row>
    <row r="27" spans="1:19" ht="15" customHeight="1" x14ac:dyDescent="0.25">
      <c r="A27" s="139"/>
      <c r="B27" s="150"/>
      <c r="C27" s="78"/>
      <c r="D27" s="69">
        <v>3320</v>
      </c>
      <c r="E27" s="81">
        <v>6000</v>
      </c>
      <c r="F27" s="81">
        <v>6500</v>
      </c>
      <c r="G27" s="110">
        <v>6500</v>
      </c>
      <c r="H27" s="83"/>
      <c r="I27" s="111">
        <v>9472.9220021001056</v>
      </c>
      <c r="J27" s="112">
        <v>15996.400000000001</v>
      </c>
      <c r="K27" s="113">
        <v>25469.322002100103</v>
      </c>
      <c r="L27" s="83"/>
      <c r="M27" s="114">
        <v>3.8</v>
      </c>
      <c r="N27" s="115">
        <v>8</v>
      </c>
      <c r="O27" s="116">
        <v>11.8</v>
      </c>
      <c r="P27" s="83"/>
      <c r="Q27" s="111">
        <f t="shared" si="2"/>
        <v>2492.8742110789753</v>
      </c>
      <c r="R27" s="112">
        <f t="shared" si="2"/>
        <v>1999.5500000000002</v>
      </c>
      <c r="S27" s="113">
        <f t="shared" si="2"/>
        <v>2158.4171188220425</v>
      </c>
    </row>
    <row r="28" spans="1:19" ht="15" customHeight="1" x14ac:dyDescent="0.25">
      <c r="A28" s="139"/>
      <c r="B28" s="150"/>
      <c r="C28" s="78" t="s">
        <v>24</v>
      </c>
      <c r="D28" s="69">
        <v>4000</v>
      </c>
      <c r="E28" s="81">
        <v>5500</v>
      </c>
      <c r="F28" s="81">
        <v>6000</v>
      </c>
      <c r="G28" s="110">
        <v>6000</v>
      </c>
      <c r="H28" s="83"/>
      <c r="I28" s="111">
        <v>42260.625495274755</v>
      </c>
      <c r="J28" s="112">
        <v>108024.5135036752</v>
      </c>
      <c r="K28" s="113">
        <v>150285.13899894996</v>
      </c>
      <c r="L28" s="83"/>
      <c r="M28" s="114">
        <v>36.4</v>
      </c>
      <c r="N28" s="115">
        <v>88.8</v>
      </c>
      <c r="O28" s="116">
        <v>125.2</v>
      </c>
      <c r="P28" s="83"/>
      <c r="Q28" s="111">
        <f t="shared" si="2"/>
        <v>1161.0061949251308</v>
      </c>
      <c r="R28" s="112">
        <f t="shared" si="2"/>
        <v>1216.4922691855315</v>
      </c>
      <c r="S28" s="113">
        <f t="shared" si="2"/>
        <v>1200.3605351353831</v>
      </c>
    </row>
    <row r="29" spans="1:19" s="117" customFormat="1" x14ac:dyDescent="0.25">
      <c r="A29" s="139"/>
      <c r="B29" s="150"/>
      <c r="C29" s="78"/>
      <c r="D29" s="69">
        <v>4500</v>
      </c>
      <c r="E29" s="81">
        <v>6000</v>
      </c>
      <c r="F29" s="81">
        <v>6500</v>
      </c>
      <c r="G29" s="110">
        <v>6500</v>
      </c>
      <c r="H29" s="83"/>
      <c r="I29" s="111">
        <v>1981.2000000000007</v>
      </c>
      <c r="J29" s="112">
        <v>6000</v>
      </c>
      <c r="K29" s="113">
        <v>7981.2000000000007</v>
      </c>
      <c r="L29" s="83"/>
      <c r="M29" s="114">
        <v>2</v>
      </c>
      <c r="N29" s="115">
        <v>4.5</v>
      </c>
      <c r="O29" s="116">
        <v>6.5</v>
      </c>
      <c r="P29" s="83"/>
      <c r="Q29" s="111">
        <f t="shared" si="2"/>
        <v>990.60000000000036</v>
      </c>
      <c r="R29" s="112">
        <f t="shared" si="2"/>
        <v>1333.3333333333333</v>
      </c>
      <c r="S29" s="113">
        <f t="shared" si="2"/>
        <v>1227.8769230769233</v>
      </c>
    </row>
    <row r="30" spans="1:19" x14ac:dyDescent="0.25">
      <c r="A30" s="139"/>
      <c r="B30" s="150"/>
      <c r="C30" s="78" t="s">
        <v>27</v>
      </c>
      <c r="D30" s="69">
        <v>4000</v>
      </c>
      <c r="E30" s="81">
        <v>5500</v>
      </c>
      <c r="F30" s="81">
        <v>6000</v>
      </c>
      <c r="G30" s="110">
        <v>6000</v>
      </c>
      <c r="H30" s="83"/>
      <c r="I30" s="111">
        <v>34198.6</v>
      </c>
      <c r="J30" s="112">
        <v>21951.279999999999</v>
      </c>
      <c r="K30" s="113">
        <v>56149.880000000005</v>
      </c>
      <c r="L30" s="83"/>
      <c r="M30" s="114">
        <v>23.5</v>
      </c>
      <c r="N30" s="115">
        <v>14.2</v>
      </c>
      <c r="O30" s="116">
        <v>37.700000000000003</v>
      </c>
      <c r="P30" s="83"/>
      <c r="Q30" s="111">
        <f t="shared" si="2"/>
        <v>1455.259574468085</v>
      </c>
      <c r="R30" s="112">
        <f t="shared" si="2"/>
        <v>1545.8647887323943</v>
      </c>
      <c r="S30" s="113">
        <f t="shared" si="2"/>
        <v>1489.3867374005306</v>
      </c>
    </row>
    <row r="31" spans="1:19" x14ac:dyDescent="0.25">
      <c r="A31" s="140"/>
      <c r="B31" s="145"/>
      <c r="C31" s="118"/>
      <c r="D31" s="119">
        <v>4500</v>
      </c>
      <c r="E31" s="120">
        <v>6000</v>
      </c>
      <c r="F31" s="120">
        <v>6500</v>
      </c>
      <c r="G31" s="121">
        <v>6500</v>
      </c>
      <c r="H31" s="83"/>
      <c r="I31" s="122">
        <v>11685.96</v>
      </c>
      <c r="J31" s="123">
        <v>7500</v>
      </c>
      <c r="K31" s="124">
        <v>19185.96</v>
      </c>
      <c r="L31" s="83"/>
      <c r="M31" s="125">
        <v>7.8</v>
      </c>
      <c r="N31" s="126">
        <v>5</v>
      </c>
      <c r="O31" s="127">
        <v>12.8</v>
      </c>
      <c r="P31" s="83"/>
      <c r="Q31" s="122">
        <f t="shared" si="2"/>
        <v>1498.1999999999998</v>
      </c>
      <c r="R31" s="123">
        <f t="shared" si="2"/>
        <v>1500</v>
      </c>
      <c r="S31" s="124">
        <f t="shared" si="2"/>
        <v>1498.9031249999998</v>
      </c>
    </row>
    <row r="32" spans="1:19" x14ac:dyDescent="0.25">
      <c r="A32" s="96" t="s">
        <v>70</v>
      </c>
      <c r="B32" s="96"/>
      <c r="C32" s="96"/>
      <c r="D32" s="97"/>
      <c r="E32" s="97"/>
      <c r="F32" s="97"/>
      <c r="G32" s="97"/>
      <c r="H32" s="98"/>
      <c r="I32" s="99">
        <f t="shared" ref="I32:J32" si="4">SUM(I17:I31)</f>
        <v>736195.88854576054</v>
      </c>
      <c r="J32" s="99">
        <f t="shared" si="4"/>
        <v>1102967.2952651842</v>
      </c>
      <c r="K32" s="99">
        <f>SUM(K17:K31)</f>
        <v>1839163.1838109447</v>
      </c>
      <c r="L32" s="98"/>
      <c r="M32" s="99">
        <f>SUM(M17:M31)</f>
        <v>672.09999999999991</v>
      </c>
      <c r="N32" s="99">
        <f t="shared" ref="N32:O32" si="5">SUM(N17:N31)</f>
        <v>1183.6600000000001</v>
      </c>
      <c r="O32" s="99">
        <f t="shared" si="5"/>
        <v>1855.7600000000002</v>
      </c>
      <c r="P32" s="98"/>
      <c r="Q32" s="128">
        <f t="shared" si="2"/>
        <v>1095.3665950688301</v>
      </c>
      <c r="R32" s="99">
        <f t="shared" si="2"/>
        <v>931.82780128177365</v>
      </c>
      <c r="S32" s="99">
        <f t="shared" si="2"/>
        <v>991.05659342314982</v>
      </c>
    </row>
    <row r="33" spans="1:19" x14ac:dyDescent="0.25">
      <c r="A33" s="138" t="s">
        <v>71</v>
      </c>
      <c r="B33" s="141" t="s">
        <v>62</v>
      </c>
      <c r="C33" s="100" t="s">
        <v>12</v>
      </c>
      <c r="D33" s="101">
        <v>3000</v>
      </c>
      <c r="E33" s="102">
        <v>3600</v>
      </c>
      <c r="F33" s="102">
        <v>3600</v>
      </c>
      <c r="G33" s="103">
        <v>3600</v>
      </c>
      <c r="H33" s="83"/>
      <c r="I33" s="104">
        <v>210455.3566678334</v>
      </c>
      <c r="J33" s="105">
        <v>180015.14528526424</v>
      </c>
      <c r="K33" s="106">
        <v>390470.50195309741</v>
      </c>
      <c r="L33" s="83"/>
      <c r="M33" s="107">
        <v>594.70000000000005</v>
      </c>
      <c r="N33" s="108">
        <v>430.6</v>
      </c>
      <c r="O33" s="109">
        <v>1025.3</v>
      </c>
      <c r="P33" s="83"/>
      <c r="Q33" s="104">
        <f t="shared" si="2"/>
        <v>353.88491116165022</v>
      </c>
      <c r="R33" s="105">
        <f t="shared" si="2"/>
        <v>418.05653805216963</v>
      </c>
      <c r="S33" s="106">
        <f t="shared" si="2"/>
        <v>380.83536716385197</v>
      </c>
    </row>
    <row r="34" spans="1:19" x14ac:dyDescent="0.25">
      <c r="A34" s="139"/>
      <c r="B34" s="142"/>
      <c r="C34" s="78"/>
      <c r="D34" s="69">
        <v>3200</v>
      </c>
      <c r="E34" s="81">
        <v>3900</v>
      </c>
      <c r="F34" s="81">
        <v>3900</v>
      </c>
      <c r="G34" s="110">
        <v>3900</v>
      </c>
      <c r="H34" s="83"/>
      <c r="I34" s="111">
        <v>10072.48</v>
      </c>
      <c r="J34" s="112">
        <v>7965.5600000000013</v>
      </c>
      <c r="K34" s="113">
        <v>18038.04</v>
      </c>
      <c r="L34" s="83"/>
      <c r="M34" s="114">
        <v>25</v>
      </c>
      <c r="N34" s="115">
        <v>16</v>
      </c>
      <c r="O34" s="116">
        <v>41</v>
      </c>
      <c r="P34" s="83"/>
      <c r="Q34" s="111">
        <f t="shared" si="2"/>
        <v>402.89920000000001</v>
      </c>
      <c r="R34" s="112">
        <f t="shared" si="2"/>
        <v>497.84750000000008</v>
      </c>
      <c r="S34" s="113">
        <f t="shared" si="2"/>
        <v>439.95219512195126</v>
      </c>
    </row>
    <row r="35" spans="1:19" x14ac:dyDescent="0.25">
      <c r="A35" s="139"/>
      <c r="B35" s="129" t="s">
        <v>66</v>
      </c>
      <c r="C35" s="78" t="s">
        <v>8</v>
      </c>
      <c r="D35" s="69">
        <v>3000</v>
      </c>
      <c r="E35" s="81">
        <v>3600</v>
      </c>
      <c r="F35" s="81">
        <v>3600</v>
      </c>
      <c r="G35" s="110">
        <v>3600</v>
      </c>
      <c r="H35" s="83"/>
      <c r="I35" s="111">
        <v>15970.600532026599</v>
      </c>
      <c r="J35" s="112">
        <v>91089.456310148846</v>
      </c>
      <c r="K35" s="113">
        <v>107060.05684217546</v>
      </c>
      <c r="L35" s="83"/>
      <c r="M35" s="114">
        <v>162.4</v>
      </c>
      <c r="N35" s="115">
        <v>835.3</v>
      </c>
      <c r="O35" s="116">
        <v>997.7</v>
      </c>
      <c r="P35" s="83"/>
      <c r="Q35" s="111">
        <f t="shared" si="2"/>
        <v>98.341136280951957</v>
      </c>
      <c r="R35" s="112">
        <f t="shared" si="2"/>
        <v>109.04998959673034</v>
      </c>
      <c r="S35" s="113">
        <f t="shared" si="2"/>
        <v>107.30686262621575</v>
      </c>
    </row>
    <row r="36" spans="1:19" x14ac:dyDescent="0.25">
      <c r="A36" s="139"/>
      <c r="B36" s="143" t="s">
        <v>61</v>
      </c>
      <c r="C36" s="78" t="s">
        <v>72</v>
      </c>
      <c r="D36" s="69">
        <v>3000</v>
      </c>
      <c r="E36" s="81">
        <v>3600</v>
      </c>
      <c r="F36" s="81">
        <v>3600</v>
      </c>
      <c r="G36" s="110">
        <v>3600</v>
      </c>
      <c r="H36" s="83"/>
      <c r="I36" s="111">
        <v>20466.565714285716</v>
      </c>
      <c r="J36" s="112">
        <v>5972.4415540777027</v>
      </c>
      <c r="K36" s="113">
        <v>26439.007268363413</v>
      </c>
      <c r="L36" s="83"/>
      <c r="M36" s="114">
        <v>103.3</v>
      </c>
      <c r="N36" s="115">
        <v>20.6</v>
      </c>
      <c r="O36" s="116">
        <v>123.9</v>
      </c>
      <c r="P36" s="83"/>
      <c r="Q36" s="111">
        <f t="shared" si="2"/>
        <v>198.12745125155584</v>
      </c>
      <c r="R36" s="112">
        <f t="shared" si="2"/>
        <v>289.92434728532533</v>
      </c>
      <c r="S36" s="113">
        <f t="shared" si="2"/>
        <v>213.38988917161754</v>
      </c>
    </row>
    <row r="37" spans="1:19" x14ac:dyDescent="0.25">
      <c r="A37" s="139"/>
      <c r="B37" s="144"/>
      <c r="C37" s="78"/>
      <c r="D37" s="69">
        <v>3800</v>
      </c>
      <c r="E37" s="81">
        <v>4700</v>
      </c>
      <c r="F37" s="81">
        <v>4700</v>
      </c>
      <c r="G37" s="110">
        <v>4700</v>
      </c>
      <c r="H37" s="83"/>
      <c r="I37" s="111">
        <v>18410.678991949604</v>
      </c>
      <c r="J37" s="112">
        <v>3410.1248022401114</v>
      </c>
      <c r="K37" s="113">
        <v>21820.803794189713</v>
      </c>
      <c r="L37" s="83"/>
      <c r="M37" s="114">
        <v>88.2</v>
      </c>
      <c r="N37" s="115">
        <v>13.8</v>
      </c>
      <c r="O37" s="116">
        <v>102</v>
      </c>
      <c r="P37" s="83"/>
      <c r="Q37" s="111">
        <f t="shared" si="2"/>
        <v>208.73785705158281</v>
      </c>
      <c r="R37" s="112">
        <f t="shared" si="2"/>
        <v>247.11049291595009</v>
      </c>
      <c r="S37" s="113">
        <f t="shared" si="2"/>
        <v>213.92944896264424</v>
      </c>
    </row>
    <row r="38" spans="1:19" x14ac:dyDescent="0.25">
      <c r="A38" s="139"/>
      <c r="B38" s="143" t="s">
        <v>68</v>
      </c>
      <c r="C38" s="78" t="s">
        <v>73</v>
      </c>
      <c r="D38" s="69">
        <v>3000</v>
      </c>
      <c r="E38" s="81">
        <v>3600</v>
      </c>
      <c r="F38" s="81">
        <v>3600</v>
      </c>
      <c r="G38" s="110">
        <v>3600</v>
      </c>
      <c r="H38" s="83"/>
      <c r="I38" s="111">
        <v>1908.4271193559671</v>
      </c>
      <c r="J38" s="112">
        <v>1937.9866666666671</v>
      </c>
      <c r="K38" s="113">
        <v>3846.4137860226342</v>
      </c>
      <c r="L38" s="83"/>
      <c r="M38" s="114">
        <v>7.8</v>
      </c>
      <c r="N38" s="115">
        <v>9.9</v>
      </c>
      <c r="O38" s="116">
        <v>17.7</v>
      </c>
      <c r="P38" s="83"/>
      <c r="Q38" s="111">
        <f t="shared" si="2"/>
        <v>244.67014350717528</v>
      </c>
      <c r="R38" s="112">
        <f t="shared" si="2"/>
        <v>195.75622895622899</v>
      </c>
      <c r="S38" s="113">
        <f t="shared" si="2"/>
        <v>217.3115133346121</v>
      </c>
    </row>
    <row r="39" spans="1:19" x14ac:dyDescent="0.25">
      <c r="A39" s="140"/>
      <c r="B39" s="145"/>
      <c r="C39" s="118"/>
      <c r="D39" s="119">
        <v>3200</v>
      </c>
      <c r="E39" s="120">
        <v>3900</v>
      </c>
      <c r="F39" s="120">
        <v>3900</v>
      </c>
      <c r="G39" s="121">
        <v>3900</v>
      </c>
      <c r="H39" s="83"/>
      <c r="I39" s="122">
        <v>0</v>
      </c>
      <c r="J39" s="123">
        <v>496.32000000000016</v>
      </c>
      <c r="K39" s="124">
        <v>496.32000000000016</v>
      </c>
      <c r="L39" s="83"/>
      <c r="M39" s="125">
        <v>0</v>
      </c>
      <c r="N39" s="126">
        <v>1</v>
      </c>
      <c r="O39" s="127">
        <v>1</v>
      </c>
      <c r="P39" s="83"/>
      <c r="Q39" s="122">
        <v>0</v>
      </c>
      <c r="R39" s="123">
        <f t="shared" ref="R39:S41" si="6">J39/N39</f>
        <v>496.32000000000016</v>
      </c>
      <c r="S39" s="124">
        <f t="shared" si="6"/>
        <v>496.32000000000016</v>
      </c>
    </row>
    <row r="40" spans="1:19" ht="15.75" thickBot="1" x14ac:dyDescent="0.3">
      <c r="A40" s="96" t="s">
        <v>74</v>
      </c>
      <c r="B40" s="96"/>
      <c r="C40" s="96"/>
      <c r="D40" s="97"/>
      <c r="E40" s="97"/>
      <c r="F40" s="97"/>
      <c r="G40" s="97"/>
      <c r="H40" s="98"/>
      <c r="I40" s="128">
        <f>SUM(I33:I39)</f>
        <v>277284.1090254513</v>
      </c>
      <c r="J40" s="99">
        <f>SUM(J33:J39)</f>
        <v>290887.03461839765</v>
      </c>
      <c r="K40" s="99">
        <f>SUM(K33:K39)</f>
        <v>568171.1436438486</v>
      </c>
      <c r="L40" s="98"/>
      <c r="M40" s="130">
        <f>SUM(M33:M39)</f>
        <v>981.4</v>
      </c>
      <c r="N40" s="130">
        <f>SUM(N33:N39)</f>
        <v>1327.2</v>
      </c>
      <c r="O40" s="130">
        <f>SUM(O33:O39)</f>
        <v>2308.6</v>
      </c>
      <c r="P40" s="98"/>
      <c r="Q40" s="128">
        <f t="shared" ref="Q40" si="7">I40/M40</f>
        <v>282.53934076365528</v>
      </c>
      <c r="R40" s="99">
        <f t="shared" si="6"/>
        <v>219.17347394394037</v>
      </c>
      <c r="S40" s="99">
        <f t="shared" si="6"/>
        <v>246.11069204013194</v>
      </c>
    </row>
    <row r="41" spans="1:19" ht="15.75" thickBot="1" x14ac:dyDescent="0.3">
      <c r="A41" s="131" t="s">
        <v>75</v>
      </c>
      <c r="B41" s="132"/>
      <c r="C41" s="132"/>
      <c r="D41" s="133"/>
      <c r="E41" s="133"/>
      <c r="F41" s="133"/>
      <c r="G41" s="133"/>
      <c r="H41" s="134"/>
      <c r="I41" s="135">
        <f t="shared" ref="I41:J41" si="8">I40+I32+I16</f>
        <v>1299271.7687377702</v>
      </c>
      <c r="J41" s="135">
        <f t="shared" si="8"/>
        <v>1762276.0987413581</v>
      </c>
      <c r="K41" s="135">
        <f>K40+K32+K16</f>
        <v>3061547.8674791278</v>
      </c>
      <c r="L41" s="134"/>
      <c r="M41" s="136">
        <f>M40+M32+M16</f>
        <v>1886.5</v>
      </c>
      <c r="N41" s="136">
        <f t="shared" ref="N41" si="9">N40+N32+N16</f>
        <v>2765.9743000000003</v>
      </c>
      <c r="O41" s="136">
        <f>O40+O32+O16</f>
        <v>4652.4743000000008</v>
      </c>
      <c r="P41" s="134"/>
      <c r="Q41" s="135">
        <f>I41/M41</f>
        <v>688.72078915333691</v>
      </c>
      <c r="R41" s="135">
        <f>J41/N41</f>
        <v>637.12670748291407</v>
      </c>
      <c r="S41" s="137">
        <f t="shared" si="6"/>
        <v>658.04723896682833</v>
      </c>
    </row>
    <row r="42" spans="1:19" ht="15.75" thickBot="1" x14ac:dyDescent="0.3">
      <c r="A42" s="131" t="s">
        <v>76</v>
      </c>
      <c r="B42" s="132"/>
      <c r="C42" s="132"/>
      <c r="D42" s="133"/>
      <c r="E42" s="133"/>
      <c r="F42" s="133"/>
      <c r="G42" s="133"/>
      <c r="H42" s="134"/>
      <c r="I42" s="135">
        <f>(I41)+(I41*3.22%)</f>
        <v>1341108.3196911262</v>
      </c>
      <c r="J42" s="135">
        <f t="shared" ref="J42:P42" si="10">(J41)+(J41*3.22%)</f>
        <v>1819021.38912083</v>
      </c>
      <c r="K42" s="135">
        <f t="shared" si="10"/>
        <v>3160129.7088119555</v>
      </c>
      <c r="L42" s="135">
        <f t="shared" si="10"/>
        <v>0</v>
      </c>
      <c r="M42" s="136">
        <f>M41</f>
        <v>1886.5</v>
      </c>
      <c r="N42" s="136">
        <f t="shared" ref="N42:O42" si="11">N41</f>
        <v>2765.9743000000003</v>
      </c>
      <c r="O42" s="136">
        <f t="shared" si="11"/>
        <v>4652.4743000000008</v>
      </c>
      <c r="P42" s="135">
        <f t="shared" si="10"/>
        <v>0</v>
      </c>
      <c r="Q42" s="135">
        <f>I42/M42</f>
        <v>710.89759856407431</v>
      </c>
      <c r="R42" s="135">
        <f>J42/N42</f>
        <v>657.64218746386393</v>
      </c>
      <c r="S42" s="137">
        <f>K42/O42</f>
        <v>679.23636006156016</v>
      </c>
    </row>
    <row r="45" spans="1:19" s="117" customFormat="1" x14ac:dyDescent="0.25">
      <c r="A45" s="36"/>
      <c r="B45" s="36"/>
      <c r="C45" s="36"/>
      <c r="D45"/>
      <c r="E45"/>
      <c r="F45"/>
      <c r="G45"/>
      <c r="H45" s="20"/>
      <c r="I45" s="42"/>
      <c r="J45" s="43"/>
      <c r="K45" s="44"/>
      <c r="L45" s="20"/>
      <c r="M45" s="45"/>
      <c r="N45" s="45"/>
      <c r="O45" s="46"/>
      <c r="P45" s="20"/>
      <c r="Q45" s="42"/>
      <c r="R45" s="43"/>
      <c r="S45" s="44"/>
    </row>
    <row r="53" spans="1:19" s="117" customFormat="1" x14ac:dyDescent="0.25">
      <c r="A53" s="36"/>
      <c r="B53" s="36"/>
      <c r="C53" s="36"/>
      <c r="D53"/>
      <c r="E53"/>
      <c r="F53"/>
      <c r="G53"/>
      <c r="H53" s="20"/>
      <c r="I53" s="42"/>
      <c r="J53" s="43"/>
      <c r="K53" s="44"/>
      <c r="L53" s="20"/>
      <c r="M53" s="45"/>
      <c r="N53" s="45"/>
      <c r="O53" s="46"/>
      <c r="P53" s="20"/>
      <c r="Q53" s="42"/>
      <c r="R53" s="43"/>
      <c r="S53" s="44"/>
    </row>
  </sheetData>
  <mergeCells count="14">
    <mergeCell ref="A33:A39"/>
    <mergeCell ref="B33:B34"/>
    <mergeCell ref="B36:B37"/>
    <mergeCell ref="B38:B39"/>
    <mergeCell ref="A3:A15"/>
    <mergeCell ref="B3:B4"/>
    <mergeCell ref="B5:B7"/>
    <mergeCell ref="B8:B11"/>
    <mergeCell ref="B12:B15"/>
    <mergeCell ref="A17:A31"/>
    <mergeCell ref="B17:B19"/>
    <mergeCell ref="B20:B22"/>
    <mergeCell ref="B23:B25"/>
    <mergeCell ref="B26:B3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91" orientation="landscape" r:id="rId1"/>
  <headerFooter>
    <oddHeader>&amp;LMC/SG/SRH/BER&amp;C&amp;"-,Gras"&amp;16Premier chiffrage des remontées de socles 2020-2022&amp;R22/10/2019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tabSelected="1" topLeftCell="B1" zoomScaleNormal="100" workbookViewId="0">
      <selection activeCell="T5" sqref="T5"/>
    </sheetView>
  </sheetViews>
  <sheetFormatPr baseColWidth="10" defaultRowHeight="15" x14ac:dyDescent="0.25"/>
  <cols>
    <col min="1" max="1" width="6.140625" customWidth="1"/>
    <col min="2" max="2" width="8.42578125" style="35" customWidth="1"/>
    <col min="3" max="3" width="11.42578125" style="36"/>
    <col min="4" max="4" width="13.7109375" customWidth="1"/>
    <col min="5" max="5" width="13.140625" customWidth="1"/>
    <col min="6" max="6" width="1.5703125" style="37" customWidth="1"/>
    <col min="7" max="7" width="14" customWidth="1"/>
    <col min="8" max="9" width="13.7109375" customWidth="1"/>
    <col min="10" max="10" width="2.85546875" customWidth="1"/>
    <col min="11" max="11" width="6" customWidth="1"/>
    <col min="12" max="12" width="9.140625" customWidth="1"/>
    <col min="14" max="14" width="12.7109375" customWidth="1"/>
    <col min="15" max="15" width="13.85546875" customWidth="1"/>
    <col min="16" max="16" width="2.28515625" customWidth="1"/>
    <col min="17" max="17" width="13.140625" customWidth="1"/>
    <col min="18" max="18" width="13.5703125" customWidth="1"/>
    <col min="19" max="19" width="13.28515625" customWidth="1"/>
  </cols>
  <sheetData>
    <row r="1" spans="1:19" ht="15" customHeight="1" x14ac:dyDescent="0.25">
      <c r="A1" s="151" t="s">
        <v>77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15" customHeight="1" x14ac:dyDescent="0.25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1:19" ht="15.75" thickBot="1" x14ac:dyDescent="0.3"/>
    <row r="4" spans="1:19" ht="17.25" customHeight="1" thickTop="1" thickBot="1" x14ac:dyDescent="0.3">
      <c r="A4" s="1"/>
      <c r="B4" s="2"/>
      <c r="C4" s="3"/>
      <c r="D4" s="4" t="s">
        <v>0</v>
      </c>
      <c r="E4" s="4"/>
      <c r="F4" s="5"/>
      <c r="G4" s="4" t="s">
        <v>1</v>
      </c>
      <c r="H4" s="4"/>
      <c r="I4" s="4"/>
      <c r="K4" s="1"/>
      <c r="L4" s="2"/>
      <c r="M4" s="3"/>
      <c r="N4" s="4" t="s">
        <v>0</v>
      </c>
      <c r="O4" s="4"/>
      <c r="P4" s="5"/>
      <c r="Q4" s="4" t="s">
        <v>1</v>
      </c>
      <c r="R4" s="4"/>
      <c r="S4" s="4"/>
    </row>
    <row r="5" spans="1:19" ht="18" customHeight="1" thickTop="1" thickBot="1" x14ac:dyDescent="0.3">
      <c r="A5" s="6"/>
      <c r="B5" s="7" t="s">
        <v>2</v>
      </c>
      <c r="C5" s="7" t="s">
        <v>3</v>
      </c>
      <c r="D5" s="7" t="s">
        <v>4</v>
      </c>
      <c r="E5" s="7" t="s">
        <v>5</v>
      </c>
      <c r="F5" s="7"/>
      <c r="G5" s="7" t="s">
        <v>4</v>
      </c>
      <c r="H5" s="7" t="s">
        <v>5</v>
      </c>
      <c r="I5" s="7" t="s">
        <v>78</v>
      </c>
      <c r="K5" s="6"/>
      <c r="L5" s="7" t="s">
        <v>2</v>
      </c>
      <c r="M5" s="7" t="s">
        <v>3</v>
      </c>
      <c r="N5" s="7" t="s">
        <v>4</v>
      </c>
      <c r="O5" s="7" t="s">
        <v>5</v>
      </c>
      <c r="P5" s="7"/>
      <c r="Q5" s="7" t="s">
        <v>4</v>
      </c>
      <c r="R5" s="7" t="s">
        <v>5</v>
      </c>
      <c r="S5" s="7" t="s">
        <v>78</v>
      </c>
    </row>
    <row r="6" spans="1:19" ht="15.75" thickTop="1" x14ac:dyDescent="0.25">
      <c r="A6" s="8" t="s">
        <v>6</v>
      </c>
      <c r="B6" s="9"/>
      <c r="C6" s="9"/>
      <c r="D6" s="9"/>
      <c r="E6" s="9"/>
      <c r="F6" s="10"/>
      <c r="G6" s="9"/>
      <c r="H6" s="9"/>
      <c r="I6" s="9"/>
      <c r="K6" s="8" t="s">
        <v>7</v>
      </c>
      <c r="L6" s="9"/>
      <c r="M6" s="9"/>
      <c r="N6" s="9"/>
      <c r="O6" s="11"/>
      <c r="P6" s="10"/>
      <c r="Q6" s="12"/>
      <c r="R6" s="11"/>
      <c r="S6" s="11"/>
    </row>
    <row r="7" spans="1:19" ht="12.95" customHeight="1" x14ac:dyDescent="0.25">
      <c r="B7" s="13" t="s">
        <v>8</v>
      </c>
      <c r="C7" s="14"/>
      <c r="D7" s="15"/>
      <c r="E7" s="15"/>
      <c r="F7" s="16"/>
      <c r="G7" s="15"/>
      <c r="H7" s="15"/>
      <c r="I7" s="15"/>
      <c r="L7" s="17" t="s">
        <v>9</v>
      </c>
      <c r="M7" s="18"/>
      <c r="N7" s="19"/>
      <c r="O7" s="19"/>
      <c r="P7" s="20"/>
      <c r="Q7" s="19"/>
      <c r="R7" s="19"/>
      <c r="S7" s="19"/>
    </row>
    <row r="8" spans="1:19" ht="12.95" customHeight="1" x14ac:dyDescent="0.25">
      <c r="B8" s="21"/>
      <c r="C8" s="22" t="s">
        <v>10</v>
      </c>
      <c r="D8" s="23">
        <v>500</v>
      </c>
      <c r="E8" s="23">
        <v>0</v>
      </c>
      <c r="F8" s="16"/>
      <c r="G8" s="23">
        <v>750</v>
      </c>
      <c r="H8" s="23"/>
      <c r="I8" s="23"/>
      <c r="L8" s="24"/>
      <c r="M8" s="25" t="s">
        <v>11</v>
      </c>
      <c r="N8" s="26">
        <v>1600</v>
      </c>
      <c r="O8" s="26">
        <v>1800</v>
      </c>
      <c r="P8" s="20"/>
      <c r="Q8" s="26">
        <v>2500</v>
      </c>
      <c r="R8" s="26">
        <v>2500</v>
      </c>
      <c r="S8" s="26">
        <v>1300</v>
      </c>
    </row>
    <row r="9" spans="1:19" ht="12.95" customHeight="1" x14ac:dyDescent="0.25">
      <c r="B9" s="13" t="s">
        <v>12</v>
      </c>
      <c r="C9" s="14"/>
      <c r="D9" s="27"/>
      <c r="E9" s="27"/>
      <c r="F9" s="16"/>
      <c r="G9" s="27"/>
      <c r="H9" s="27"/>
      <c r="I9" s="27"/>
      <c r="L9" s="24"/>
      <c r="M9" s="25" t="s">
        <v>10</v>
      </c>
      <c r="N9" s="26">
        <v>1600</v>
      </c>
      <c r="O9" s="26">
        <v>1800</v>
      </c>
      <c r="P9" s="20"/>
      <c r="Q9" s="26">
        <v>2200</v>
      </c>
      <c r="R9" s="26">
        <v>2200</v>
      </c>
      <c r="S9" s="26">
        <v>1300</v>
      </c>
    </row>
    <row r="10" spans="1:19" ht="12.95" customHeight="1" x14ac:dyDescent="0.25">
      <c r="B10" s="21"/>
      <c r="C10" s="22" t="s">
        <v>11</v>
      </c>
      <c r="D10" s="23">
        <v>350</v>
      </c>
      <c r="E10" s="23">
        <v>400</v>
      </c>
      <c r="F10" s="16"/>
      <c r="G10" s="23">
        <v>750</v>
      </c>
      <c r="H10" s="23">
        <v>750</v>
      </c>
      <c r="I10" s="23">
        <v>450</v>
      </c>
      <c r="L10" s="24"/>
      <c r="M10" s="25" t="s">
        <v>13</v>
      </c>
      <c r="N10" s="26">
        <v>1600</v>
      </c>
      <c r="O10" s="26">
        <v>1800</v>
      </c>
      <c r="P10" s="20"/>
      <c r="Q10" s="26">
        <v>1900</v>
      </c>
      <c r="R10" s="26">
        <v>1900</v>
      </c>
      <c r="S10" s="26">
        <v>1300</v>
      </c>
    </row>
    <row r="11" spans="1:19" ht="12.95" customHeight="1" x14ac:dyDescent="0.25">
      <c r="B11" s="21"/>
      <c r="C11" s="22" t="s">
        <v>10</v>
      </c>
      <c r="D11" s="23">
        <v>350</v>
      </c>
      <c r="E11" s="23"/>
      <c r="F11" s="16"/>
      <c r="G11" s="23">
        <v>600</v>
      </c>
      <c r="H11" s="23"/>
      <c r="I11" s="23"/>
      <c r="L11" s="24"/>
      <c r="M11" s="25" t="s">
        <v>14</v>
      </c>
      <c r="N11" s="26">
        <v>1600</v>
      </c>
      <c r="O11" s="26"/>
      <c r="P11" s="20"/>
      <c r="Q11" s="26">
        <v>1600</v>
      </c>
      <c r="R11" s="26"/>
      <c r="S11" s="26"/>
    </row>
    <row r="12" spans="1:19" ht="12.95" customHeight="1" x14ac:dyDescent="0.25">
      <c r="B12" s="13" t="s">
        <v>15</v>
      </c>
      <c r="C12" s="14"/>
      <c r="D12" s="27"/>
      <c r="E12" s="27"/>
      <c r="F12" s="16"/>
      <c r="G12" s="27"/>
      <c r="H12" s="27"/>
      <c r="I12" s="27"/>
      <c r="L12" s="17" t="s">
        <v>16</v>
      </c>
      <c r="M12" s="18"/>
      <c r="N12" s="19"/>
      <c r="O12" s="19"/>
      <c r="P12" s="20"/>
      <c r="Q12" s="19"/>
      <c r="R12" s="19"/>
      <c r="S12" s="19"/>
    </row>
    <row r="13" spans="1:19" ht="12.95" customHeight="1" x14ac:dyDescent="0.25">
      <c r="B13" s="21"/>
      <c r="C13" s="22" t="s">
        <v>11</v>
      </c>
      <c r="D13" s="23">
        <v>350</v>
      </c>
      <c r="E13" s="23">
        <v>400</v>
      </c>
      <c r="F13" s="16"/>
      <c r="G13" s="23">
        <v>750</v>
      </c>
      <c r="H13" s="23">
        <v>750</v>
      </c>
      <c r="I13" s="23">
        <v>450</v>
      </c>
      <c r="K13" s="28"/>
      <c r="L13" s="24"/>
      <c r="M13" s="25" t="s">
        <v>11</v>
      </c>
      <c r="N13" s="26">
        <v>850</v>
      </c>
      <c r="O13" s="26">
        <v>1000</v>
      </c>
      <c r="P13" s="20"/>
      <c r="Q13" s="26">
        <v>2500</v>
      </c>
      <c r="R13" s="26">
        <v>2500</v>
      </c>
      <c r="S13" s="26">
        <v>1300</v>
      </c>
    </row>
    <row r="14" spans="1:19" ht="12.95" customHeight="1" x14ac:dyDescent="0.25">
      <c r="B14" s="21"/>
      <c r="C14" s="22" t="s">
        <v>10</v>
      </c>
      <c r="D14" s="23">
        <v>350</v>
      </c>
      <c r="E14" s="23"/>
      <c r="F14" s="16"/>
      <c r="G14" s="23">
        <v>600</v>
      </c>
      <c r="H14" s="23"/>
      <c r="I14" s="23"/>
      <c r="L14" s="24"/>
      <c r="M14" s="25" t="s">
        <v>10</v>
      </c>
      <c r="N14" s="26">
        <v>850</v>
      </c>
      <c r="O14" s="26">
        <v>1000</v>
      </c>
      <c r="P14" s="20"/>
      <c r="Q14" s="26">
        <v>2200</v>
      </c>
      <c r="R14" s="26">
        <v>2200</v>
      </c>
      <c r="S14" s="26">
        <v>1300</v>
      </c>
    </row>
    <row r="15" spans="1:19" ht="12.95" customHeight="1" x14ac:dyDescent="0.25">
      <c r="B15" s="13" t="s">
        <v>17</v>
      </c>
      <c r="C15" s="14"/>
      <c r="D15" s="27"/>
      <c r="E15" s="27"/>
      <c r="F15" s="16"/>
      <c r="G15" s="27"/>
      <c r="H15" s="27"/>
      <c r="I15" s="27"/>
      <c r="L15" s="24"/>
      <c r="M15" s="25" t="s">
        <v>13</v>
      </c>
      <c r="N15" s="26">
        <v>850</v>
      </c>
      <c r="O15" s="26"/>
      <c r="P15" s="20"/>
      <c r="Q15" s="26">
        <v>1900</v>
      </c>
      <c r="R15" s="26"/>
      <c r="S15" s="26"/>
    </row>
    <row r="16" spans="1:19" ht="12.95" customHeight="1" x14ac:dyDescent="0.25">
      <c r="B16" s="21"/>
      <c r="C16" s="22" t="s">
        <v>11</v>
      </c>
      <c r="D16" s="23">
        <v>350</v>
      </c>
      <c r="E16" s="23">
        <v>400</v>
      </c>
      <c r="F16" s="16"/>
      <c r="G16" s="23">
        <v>750</v>
      </c>
      <c r="H16" s="23">
        <v>750</v>
      </c>
      <c r="I16" s="23">
        <v>450</v>
      </c>
      <c r="L16" s="17" t="s">
        <v>18</v>
      </c>
      <c r="M16" s="18"/>
      <c r="N16" s="19"/>
      <c r="O16" s="19"/>
      <c r="P16" s="20"/>
      <c r="Q16" s="19"/>
      <c r="R16" s="19"/>
      <c r="S16" s="19"/>
    </row>
    <row r="17" spans="1:19" ht="12.95" customHeight="1" x14ac:dyDescent="0.25">
      <c r="B17" s="21"/>
      <c r="C17" s="22" t="s">
        <v>10</v>
      </c>
      <c r="D17" s="23">
        <v>350</v>
      </c>
      <c r="E17" s="23"/>
      <c r="F17" s="16"/>
      <c r="G17" s="23">
        <v>600</v>
      </c>
      <c r="H17" s="23"/>
      <c r="I17" s="23"/>
      <c r="L17" s="24"/>
      <c r="M17" s="25" t="s">
        <v>11</v>
      </c>
      <c r="N17" s="26">
        <v>850</v>
      </c>
      <c r="O17" s="26">
        <v>1000</v>
      </c>
      <c r="P17" s="20"/>
      <c r="Q17" s="26">
        <v>2500</v>
      </c>
      <c r="R17" s="26">
        <v>2500</v>
      </c>
      <c r="S17" s="26">
        <v>1300</v>
      </c>
    </row>
    <row r="18" spans="1:19" x14ac:dyDescent="0.25">
      <c r="A18" s="8" t="s">
        <v>19</v>
      </c>
      <c r="B18" s="9"/>
      <c r="C18" s="9"/>
      <c r="D18" s="9"/>
      <c r="E18" s="11"/>
      <c r="F18" s="10"/>
      <c r="G18" s="12"/>
      <c r="H18" s="11"/>
      <c r="I18" s="9"/>
      <c r="L18" s="24"/>
      <c r="M18" s="25" t="s">
        <v>10</v>
      </c>
      <c r="N18" s="26">
        <v>850</v>
      </c>
      <c r="O18" s="26"/>
      <c r="P18" s="20"/>
      <c r="Q18" s="26">
        <v>2200</v>
      </c>
      <c r="R18" s="26"/>
      <c r="S18" s="26"/>
    </row>
    <row r="19" spans="1:19" ht="12.95" customHeight="1" x14ac:dyDescent="0.25">
      <c r="B19" s="13" t="s">
        <v>20</v>
      </c>
      <c r="C19" s="29"/>
      <c r="D19" s="19"/>
      <c r="E19" s="19"/>
      <c r="F19" s="20"/>
      <c r="G19" s="19"/>
      <c r="H19" s="19"/>
      <c r="I19" s="19"/>
      <c r="L19" s="17" t="s">
        <v>21</v>
      </c>
      <c r="M19" s="18"/>
      <c r="N19" s="19"/>
      <c r="O19" s="19"/>
      <c r="P19" s="20"/>
      <c r="Q19" s="19"/>
      <c r="R19" s="19"/>
      <c r="S19" s="19"/>
    </row>
    <row r="20" spans="1:19" ht="12.95" customHeight="1" x14ac:dyDescent="0.25">
      <c r="B20" s="30"/>
      <c r="C20" s="31" t="s">
        <v>11</v>
      </c>
      <c r="D20" s="26">
        <v>450</v>
      </c>
      <c r="E20" s="26">
        <v>500</v>
      </c>
      <c r="F20" s="20"/>
      <c r="G20" s="26">
        <v>1200</v>
      </c>
      <c r="H20" s="26">
        <v>1200</v>
      </c>
      <c r="I20" s="26">
        <v>600</v>
      </c>
      <c r="L20" s="24"/>
      <c r="M20" s="25" t="s">
        <v>11</v>
      </c>
      <c r="N20" s="26">
        <v>850</v>
      </c>
      <c r="O20" s="26">
        <v>1000</v>
      </c>
      <c r="P20" s="20"/>
      <c r="Q20" s="26">
        <v>2500</v>
      </c>
      <c r="R20" s="26">
        <v>2500</v>
      </c>
      <c r="S20" s="26">
        <v>1300</v>
      </c>
    </row>
    <row r="21" spans="1:19" ht="12.95" customHeight="1" x14ac:dyDescent="0.25">
      <c r="B21" s="30"/>
      <c r="C21" s="31" t="s">
        <v>10</v>
      </c>
      <c r="D21" s="26">
        <v>450</v>
      </c>
      <c r="E21" s="26"/>
      <c r="F21" s="20"/>
      <c r="G21" s="26">
        <v>1000</v>
      </c>
      <c r="H21" s="26"/>
      <c r="I21" s="26"/>
      <c r="L21" s="24"/>
      <c r="M21" s="25" t="s">
        <v>10</v>
      </c>
      <c r="N21" s="26">
        <v>850</v>
      </c>
      <c r="O21" s="26">
        <v>1000</v>
      </c>
      <c r="P21" s="20"/>
      <c r="Q21" s="26">
        <v>2200</v>
      </c>
      <c r="R21" s="26">
        <v>2200</v>
      </c>
      <c r="S21" s="26">
        <v>1300</v>
      </c>
    </row>
    <row r="22" spans="1:19" ht="12.95" customHeight="1" x14ac:dyDescent="0.25">
      <c r="B22" s="13" t="s">
        <v>22</v>
      </c>
      <c r="C22" s="29"/>
      <c r="D22" s="19"/>
      <c r="E22" s="19"/>
      <c r="F22" s="20"/>
      <c r="G22" s="19"/>
      <c r="H22" s="19"/>
      <c r="I22" s="19"/>
      <c r="L22" s="24"/>
      <c r="M22" s="25" t="s">
        <v>13</v>
      </c>
      <c r="N22" s="26">
        <v>850</v>
      </c>
      <c r="O22" s="26">
        <v>1000</v>
      </c>
      <c r="P22" s="20"/>
      <c r="Q22" s="26">
        <v>1900</v>
      </c>
      <c r="R22" s="26">
        <v>1900</v>
      </c>
      <c r="S22" s="26">
        <v>1300</v>
      </c>
    </row>
    <row r="23" spans="1:19" ht="12.95" customHeight="1" x14ac:dyDescent="0.25">
      <c r="B23" s="30"/>
      <c r="C23" s="31" t="s">
        <v>11</v>
      </c>
      <c r="D23" s="26">
        <v>650</v>
      </c>
      <c r="E23" s="26">
        <v>700</v>
      </c>
      <c r="F23" s="20"/>
      <c r="G23" s="26">
        <v>1200</v>
      </c>
      <c r="H23" s="26">
        <v>1200</v>
      </c>
      <c r="I23" s="26">
        <v>600</v>
      </c>
      <c r="L23" s="24"/>
      <c r="M23" s="25" t="s">
        <v>14</v>
      </c>
      <c r="N23" s="26">
        <v>850</v>
      </c>
      <c r="O23" s="26"/>
      <c r="P23" s="20"/>
      <c r="Q23" s="26">
        <v>1600</v>
      </c>
      <c r="R23" s="26"/>
      <c r="S23" s="26"/>
    </row>
    <row r="24" spans="1:19" ht="12.95" customHeight="1" x14ac:dyDescent="0.25">
      <c r="B24" s="30"/>
      <c r="C24" s="31" t="s">
        <v>10</v>
      </c>
      <c r="D24" s="26">
        <v>650</v>
      </c>
      <c r="E24" s="26">
        <v>700</v>
      </c>
      <c r="F24" s="20"/>
      <c r="G24" s="26">
        <v>1000</v>
      </c>
      <c r="H24" s="26">
        <v>1000</v>
      </c>
      <c r="I24" s="26">
        <v>600</v>
      </c>
      <c r="L24" s="17" t="s">
        <v>23</v>
      </c>
      <c r="M24" s="18"/>
      <c r="N24" s="19"/>
      <c r="O24" s="19"/>
      <c r="P24" s="20"/>
      <c r="Q24" s="19"/>
      <c r="R24" s="19"/>
      <c r="S24" s="19"/>
    </row>
    <row r="25" spans="1:19" ht="12.95" customHeight="1" x14ac:dyDescent="0.25">
      <c r="B25" s="30"/>
      <c r="C25" s="31" t="s">
        <v>13</v>
      </c>
      <c r="D25" s="26">
        <v>650</v>
      </c>
      <c r="E25" s="26"/>
      <c r="F25" s="20"/>
      <c r="G25" s="26">
        <v>800</v>
      </c>
      <c r="H25" s="26"/>
      <c r="I25" s="26"/>
      <c r="L25" s="24"/>
      <c r="M25" s="25" t="s">
        <v>11</v>
      </c>
      <c r="N25" s="26">
        <v>700</v>
      </c>
      <c r="O25" s="26">
        <v>800</v>
      </c>
      <c r="P25" s="20"/>
      <c r="Q25" s="26">
        <v>2500</v>
      </c>
      <c r="R25" s="26">
        <v>2500</v>
      </c>
      <c r="S25" s="26">
        <v>1300</v>
      </c>
    </row>
    <row r="26" spans="1:19" ht="12.95" customHeight="1" x14ac:dyDescent="0.25">
      <c r="B26" s="13" t="s">
        <v>24</v>
      </c>
      <c r="C26" s="29"/>
      <c r="D26" s="19"/>
      <c r="E26" s="19"/>
      <c r="F26" s="20"/>
      <c r="G26" s="19"/>
      <c r="H26" s="19"/>
      <c r="I26" s="19"/>
      <c r="L26" s="24"/>
      <c r="M26" s="25" t="s">
        <v>10</v>
      </c>
      <c r="N26" s="26">
        <v>700</v>
      </c>
      <c r="O26" s="26">
        <v>800</v>
      </c>
      <c r="P26" s="20"/>
      <c r="Q26" s="26">
        <v>2200</v>
      </c>
      <c r="R26" s="26">
        <v>2200</v>
      </c>
      <c r="S26" s="26">
        <v>1300</v>
      </c>
    </row>
    <row r="27" spans="1:19" ht="12.95" customHeight="1" x14ac:dyDescent="0.25">
      <c r="B27" s="30"/>
      <c r="C27" s="31" t="s">
        <v>11</v>
      </c>
      <c r="D27" s="26">
        <v>450</v>
      </c>
      <c r="E27" s="26">
        <v>500</v>
      </c>
      <c r="F27" s="20"/>
      <c r="G27" s="26">
        <v>1200</v>
      </c>
      <c r="H27" s="26">
        <v>1200</v>
      </c>
      <c r="I27" s="26">
        <v>600</v>
      </c>
      <c r="L27" s="24"/>
      <c r="M27" s="25" t="s">
        <v>13</v>
      </c>
      <c r="N27" s="26">
        <v>700</v>
      </c>
      <c r="O27" s="26">
        <v>800</v>
      </c>
      <c r="P27" s="20"/>
      <c r="Q27" s="26">
        <v>1900</v>
      </c>
      <c r="R27" s="26">
        <v>1900</v>
      </c>
      <c r="S27" s="26">
        <v>1300</v>
      </c>
    </row>
    <row r="28" spans="1:19" ht="12.95" customHeight="1" x14ac:dyDescent="0.25">
      <c r="B28" s="30"/>
      <c r="C28" s="31" t="s">
        <v>10</v>
      </c>
      <c r="D28" s="26">
        <v>450</v>
      </c>
      <c r="E28" s="26"/>
      <c r="F28" s="20"/>
      <c r="G28" s="26">
        <v>1000</v>
      </c>
      <c r="H28" s="26"/>
      <c r="I28" s="26"/>
      <c r="L28" s="24"/>
      <c r="M28" s="25" t="s">
        <v>14</v>
      </c>
      <c r="N28" s="26">
        <v>700</v>
      </c>
      <c r="O28" s="26"/>
      <c r="P28" s="20"/>
      <c r="Q28" s="26">
        <v>1600</v>
      </c>
      <c r="R28" s="26"/>
      <c r="S28" s="26"/>
    </row>
    <row r="29" spans="1:19" ht="12.95" customHeight="1" x14ac:dyDescent="0.25">
      <c r="B29" s="13" t="s">
        <v>25</v>
      </c>
      <c r="C29" s="29"/>
      <c r="D29" s="19"/>
      <c r="E29" s="19"/>
      <c r="F29" s="20"/>
      <c r="G29" s="19"/>
      <c r="H29" s="19"/>
      <c r="I29" s="19"/>
      <c r="L29" s="17" t="s">
        <v>26</v>
      </c>
      <c r="M29" s="18"/>
      <c r="N29" s="19"/>
      <c r="O29" s="19"/>
      <c r="P29" s="20"/>
      <c r="Q29" s="19"/>
      <c r="R29" s="19"/>
      <c r="S29" s="19"/>
    </row>
    <row r="30" spans="1:19" ht="12.95" customHeight="1" x14ac:dyDescent="0.25">
      <c r="B30" s="30"/>
      <c r="C30" s="31" t="s">
        <v>11</v>
      </c>
      <c r="D30" s="26">
        <v>360</v>
      </c>
      <c r="E30" s="26">
        <v>400</v>
      </c>
      <c r="F30" s="20"/>
      <c r="G30" s="26">
        <v>1200</v>
      </c>
      <c r="H30" s="26">
        <v>1200</v>
      </c>
      <c r="I30" s="26">
        <v>600</v>
      </c>
      <c r="L30" s="24"/>
      <c r="M30" s="25" t="s">
        <v>11</v>
      </c>
      <c r="N30" s="26">
        <v>850</v>
      </c>
      <c r="O30" s="26">
        <v>1000</v>
      </c>
      <c r="P30" s="20"/>
      <c r="Q30" s="26">
        <v>2500</v>
      </c>
      <c r="R30" s="26">
        <v>2500</v>
      </c>
      <c r="S30" s="26">
        <v>1300</v>
      </c>
    </row>
    <row r="31" spans="1:19" ht="12.95" customHeight="1" x14ac:dyDescent="0.25">
      <c r="B31" s="30"/>
      <c r="C31" s="31" t="s">
        <v>10</v>
      </c>
      <c r="D31" s="26">
        <v>360</v>
      </c>
      <c r="E31" s="26">
        <v>400</v>
      </c>
      <c r="F31" s="20"/>
      <c r="G31" s="26">
        <v>1000</v>
      </c>
      <c r="H31" s="26">
        <v>1000</v>
      </c>
      <c r="I31" s="26">
        <v>600</v>
      </c>
      <c r="L31" s="24"/>
      <c r="M31" s="25" t="s">
        <v>10</v>
      </c>
      <c r="N31" s="26">
        <v>850</v>
      </c>
      <c r="O31" s="26">
        <v>1000</v>
      </c>
      <c r="P31" s="20"/>
      <c r="Q31" s="26">
        <v>2200</v>
      </c>
      <c r="R31" s="26">
        <v>2200</v>
      </c>
      <c r="S31" s="26">
        <v>1300</v>
      </c>
    </row>
    <row r="32" spans="1:19" ht="12.95" customHeight="1" x14ac:dyDescent="0.25">
      <c r="B32" s="30"/>
      <c r="C32" s="31" t="s">
        <v>13</v>
      </c>
      <c r="D32" s="26">
        <v>360</v>
      </c>
      <c r="E32" s="26"/>
      <c r="F32" s="20"/>
      <c r="G32" s="26">
        <v>800</v>
      </c>
      <c r="H32" s="26"/>
      <c r="I32" s="26"/>
      <c r="K32" s="28"/>
      <c r="L32" s="24"/>
      <c r="M32" s="25" t="s">
        <v>13</v>
      </c>
      <c r="N32" s="26">
        <v>850</v>
      </c>
      <c r="O32" s="26"/>
      <c r="P32" s="20"/>
      <c r="Q32" s="26">
        <v>1900</v>
      </c>
      <c r="R32" s="26"/>
      <c r="S32" s="26"/>
    </row>
    <row r="33" spans="1:19" ht="12.95" customHeight="1" x14ac:dyDescent="0.25">
      <c r="B33" s="13" t="s">
        <v>27</v>
      </c>
      <c r="C33" s="29"/>
      <c r="D33" s="19"/>
      <c r="E33" s="19"/>
      <c r="F33" s="20"/>
      <c r="G33" s="19"/>
      <c r="H33" s="19"/>
      <c r="I33" s="19"/>
      <c r="L33" s="32"/>
      <c r="M33" s="33"/>
      <c r="N33" s="34"/>
      <c r="O33" s="34"/>
      <c r="P33" s="20"/>
      <c r="Q33" s="34"/>
      <c r="R33" s="34"/>
      <c r="S33" s="34"/>
    </row>
    <row r="34" spans="1:19" ht="12.95" customHeight="1" x14ac:dyDescent="0.25">
      <c r="B34" s="30"/>
      <c r="C34" s="31" t="s">
        <v>11</v>
      </c>
      <c r="D34" s="26">
        <v>450</v>
      </c>
      <c r="E34" s="26">
        <v>500</v>
      </c>
      <c r="F34" s="20"/>
      <c r="G34" s="26">
        <v>1200</v>
      </c>
      <c r="H34" s="26">
        <v>1200</v>
      </c>
      <c r="I34" s="26">
        <v>600</v>
      </c>
      <c r="L34" s="13" t="s">
        <v>28</v>
      </c>
      <c r="M34" s="29"/>
      <c r="N34" s="19"/>
      <c r="O34" s="19"/>
      <c r="P34" s="20"/>
      <c r="Q34" s="19"/>
      <c r="R34" s="19"/>
      <c r="S34" s="19"/>
    </row>
    <row r="35" spans="1:19" ht="12.95" customHeight="1" x14ac:dyDescent="0.25">
      <c r="B35" s="30"/>
      <c r="C35" s="31" t="s">
        <v>10</v>
      </c>
      <c r="D35" s="26">
        <v>450</v>
      </c>
      <c r="E35" s="26"/>
      <c r="F35" s="20"/>
      <c r="G35" s="26">
        <v>1000</v>
      </c>
      <c r="H35" s="26"/>
      <c r="I35" s="26"/>
      <c r="L35" s="30"/>
      <c r="M35" s="31" t="s">
        <v>11</v>
      </c>
      <c r="N35" s="26">
        <v>500</v>
      </c>
      <c r="O35" s="26">
        <v>550</v>
      </c>
      <c r="P35" s="20"/>
      <c r="Q35" s="26">
        <v>2100</v>
      </c>
      <c r="R35" s="26">
        <v>2100</v>
      </c>
      <c r="S35" s="26">
        <v>900</v>
      </c>
    </row>
    <row r="36" spans="1:19" ht="12.95" customHeight="1" x14ac:dyDescent="0.25">
      <c r="B36" s="13" t="s">
        <v>29</v>
      </c>
      <c r="C36" s="29"/>
      <c r="D36" s="19"/>
      <c r="E36" s="19"/>
      <c r="F36" s="20"/>
      <c r="G36" s="19"/>
      <c r="H36" s="19"/>
      <c r="I36" s="19"/>
      <c r="L36" s="30"/>
      <c r="M36" s="31" t="s">
        <v>10</v>
      </c>
      <c r="N36" s="26">
        <v>500</v>
      </c>
      <c r="O36" s="26"/>
      <c r="P36" s="20"/>
      <c r="Q36" s="26">
        <v>1800</v>
      </c>
      <c r="R36" s="26"/>
      <c r="S36" s="26"/>
    </row>
    <row r="37" spans="1:19" ht="12.95" customHeight="1" x14ac:dyDescent="0.25">
      <c r="B37" s="30"/>
      <c r="C37" s="31" t="s">
        <v>11</v>
      </c>
      <c r="D37" s="26">
        <v>450</v>
      </c>
      <c r="E37" s="26">
        <v>500</v>
      </c>
      <c r="F37" s="20"/>
      <c r="G37" s="26">
        <v>1200</v>
      </c>
      <c r="H37" s="26">
        <v>1200</v>
      </c>
      <c r="I37" s="26">
        <v>600</v>
      </c>
      <c r="L37" s="13" t="s">
        <v>30</v>
      </c>
      <c r="M37" s="29"/>
      <c r="N37" s="19"/>
      <c r="O37" s="19"/>
      <c r="P37" s="20"/>
      <c r="Q37" s="19"/>
      <c r="R37" s="19"/>
      <c r="S37" s="19"/>
    </row>
    <row r="38" spans="1:19" ht="12.95" customHeight="1" x14ac:dyDescent="0.25">
      <c r="B38" s="30"/>
      <c r="C38" s="31" t="s">
        <v>10</v>
      </c>
      <c r="D38" s="26">
        <v>450</v>
      </c>
      <c r="E38" s="26">
        <v>500</v>
      </c>
      <c r="F38" s="20"/>
      <c r="G38" s="26">
        <v>1000</v>
      </c>
      <c r="H38" s="26">
        <v>1000</v>
      </c>
      <c r="I38" s="26">
        <v>600</v>
      </c>
      <c r="L38" s="30"/>
      <c r="M38" s="31" t="s">
        <v>11</v>
      </c>
      <c r="N38" s="26">
        <v>550</v>
      </c>
      <c r="O38" s="26">
        <v>600</v>
      </c>
      <c r="P38" s="20"/>
      <c r="Q38" s="26">
        <v>2100</v>
      </c>
      <c r="R38" s="26">
        <v>2100</v>
      </c>
      <c r="S38" s="26">
        <v>900</v>
      </c>
    </row>
    <row r="39" spans="1:19" ht="12.95" customHeight="1" x14ac:dyDescent="0.25">
      <c r="B39" s="30"/>
      <c r="C39" s="31" t="s">
        <v>13</v>
      </c>
      <c r="D39" s="26">
        <v>450</v>
      </c>
      <c r="E39" s="26"/>
      <c r="F39" s="20"/>
      <c r="G39" s="26">
        <v>800</v>
      </c>
      <c r="H39" s="26"/>
      <c r="I39" s="26"/>
      <c r="L39" s="30"/>
      <c r="M39" s="31" t="s">
        <v>10</v>
      </c>
      <c r="N39" s="26">
        <v>550</v>
      </c>
      <c r="O39" s="26"/>
      <c r="P39" s="20"/>
      <c r="Q39" s="26">
        <v>1800</v>
      </c>
      <c r="R39" s="26"/>
      <c r="S39" s="26"/>
    </row>
    <row r="40" spans="1:19" x14ac:dyDescent="0.25">
      <c r="L40" s="13" t="s">
        <v>31</v>
      </c>
      <c r="M40" s="29"/>
      <c r="N40" s="19"/>
      <c r="O40" s="19"/>
      <c r="P40" s="20"/>
      <c r="Q40" s="19"/>
      <c r="R40" s="19"/>
      <c r="S40" s="19"/>
    </row>
    <row r="41" spans="1:19" ht="12.95" customHeight="1" x14ac:dyDescent="0.25">
      <c r="A41" t="s">
        <v>79</v>
      </c>
      <c r="L41" s="30"/>
      <c r="M41" s="31" t="s">
        <v>11</v>
      </c>
      <c r="N41" s="26">
        <v>550</v>
      </c>
      <c r="O41" s="26">
        <v>600</v>
      </c>
      <c r="P41" s="20"/>
      <c r="Q41" s="26">
        <v>2100</v>
      </c>
      <c r="R41" s="26">
        <v>2100</v>
      </c>
      <c r="S41" s="26">
        <v>900</v>
      </c>
    </row>
    <row r="42" spans="1:19" ht="12.95" customHeight="1" x14ac:dyDescent="0.25">
      <c r="L42" s="30"/>
      <c r="M42" s="31" t="s">
        <v>10</v>
      </c>
      <c r="N42" s="26">
        <v>550</v>
      </c>
      <c r="O42" s="26">
        <v>600</v>
      </c>
      <c r="P42" s="20"/>
      <c r="Q42" s="26">
        <v>1800</v>
      </c>
      <c r="R42" s="26">
        <v>1800</v>
      </c>
      <c r="S42" s="26">
        <v>900</v>
      </c>
    </row>
    <row r="43" spans="1:19" ht="12.95" customHeight="1" x14ac:dyDescent="0.25">
      <c r="L43" s="30"/>
      <c r="M43" s="31" t="s">
        <v>13</v>
      </c>
      <c r="N43" s="26">
        <v>550</v>
      </c>
      <c r="O43" s="26"/>
      <c r="P43" s="20"/>
      <c r="Q43" s="26">
        <v>1500</v>
      </c>
      <c r="R43" s="26"/>
      <c r="S43" s="26"/>
    </row>
    <row r="44" spans="1:19" ht="12.95" customHeight="1" x14ac:dyDescent="0.25">
      <c r="L44" s="13" t="s">
        <v>32</v>
      </c>
      <c r="M44" s="29"/>
      <c r="N44" s="19"/>
      <c r="O44" s="19"/>
      <c r="P44" s="20"/>
      <c r="Q44" s="19"/>
      <c r="R44" s="19"/>
      <c r="S44" s="19"/>
    </row>
    <row r="45" spans="1:19" ht="12.95" customHeight="1" x14ac:dyDescent="0.25">
      <c r="L45" s="30"/>
      <c r="M45" s="31" t="s">
        <v>11</v>
      </c>
      <c r="N45" s="26">
        <v>550</v>
      </c>
      <c r="O45" s="26">
        <v>600</v>
      </c>
      <c r="P45" s="20"/>
      <c r="Q45" s="26">
        <v>2100</v>
      </c>
      <c r="R45" s="26">
        <v>2100</v>
      </c>
      <c r="S45" s="26">
        <v>900</v>
      </c>
    </row>
    <row r="46" spans="1:19" ht="12.95" customHeight="1" x14ac:dyDescent="0.25">
      <c r="L46" s="30"/>
      <c r="M46" s="31" t="s">
        <v>10</v>
      </c>
      <c r="N46" s="26">
        <v>550</v>
      </c>
      <c r="O46" s="26">
        <v>600</v>
      </c>
      <c r="P46" s="20"/>
      <c r="Q46" s="26">
        <v>1800</v>
      </c>
      <c r="R46" s="26">
        <v>1800</v>
      </c>
      <c r="S46" s="26">
        <v>900</v>
      </c>
    </row>
    <row r="47" spans="1:19" ht="12.95" customHeight="1" x14ac:dyDescent="0.25">
      <c r="J47" s="28"/>
      <c r="L47" s="30"/>
      <c r="M47" s="31" t="s">
        <v>13</v>
      </c>
      <c r="N47" s="26">
        <v>550</v>
      </c>
      <c r="O47" s="26">
        <v>600</v>
      </c>
      <c r="P47" s="20"/>
      <c r="Q47" s="26">
        <v>1500</v>
      </c>
      <c r="R47" s="26">
        <v>1500</v>
      </c>
      <c r="S47" s="26">
        <v>900</v>
      </c>
    </row>
    <row r="48" spans="1:19" ht="12.95" customHeight="1" x14ac:dyDescent="0.25">
      <c r="L48" s="30"/>
      <c r="M48" s="31" t="s">
        <v>14</v>
      </c>
      <c r="N48" s="26">
        <v>550</v>
      </c>
      <c r="O48" s="26"/>
      <c r="P48" s="20"/>
      <c r="Q48" s="26">
        <v>1200</v>
      </c>
      <c r="R48" s="26"/>
      <c r="S48" s="26"/>
    </row>
    <row r="49" spans="12:19" ht="12.95" customHeight="1" x14ac:dyDescent="0.25">
      <c r="L49" s="13" t="s">
        <v>33</v>
      </c>
      <c r="M49" s="29"/>
      <c r="N49" s="19"/>
      <c r="O49" s="19"/>
      <c r="P49" s="20"/>
      <c r="Q49" s="19"/>
      <c r="R49" s="19"/>
      <c r="S49" s="19"/>
    </row>
    <row r="50" spans="12:19" ht="12.95" customHeight="1" x14ac:dyDescent="0.25">
      <c r="L50" s="30"/>
      <c r="M50" s="31" t="s">
        <v>11</v>
      </c>
      <c r="N50" s="26">
        <v>550</v>
      </c>
      <c r="O50" s="26">
        <v>600</v>
      </c>
      <c r="P50" s="20"/>
      <c r="Q50" s="26">
        <v>2100</v>
      </c>
      <c r="R50" s="26">
        <v>2100</v>
      </c>
      <c r="S50" s="26">
        <v>900</v>
      </c>
    </row>
    <row r="51" spans="12:19" ht="12.95" customHeight="1" x14ac:dyDescent="0.25">
      <c r="L51" s="30"/>
      <c r="M51" s="31" t="s">
        <v>10</v>
      </c>
      <c r="N51" s="26">
        <v>550</v>
      </c>
      <c r="O51" s="26">
        <v>600</v>
      </c>
      <c r="P51" s="20"/>
      <c r="Q51" s="26">
        <v>1800</v>
      </c>
      <c r="R51" s="26">
        <v>1800</v>
      </c>
      <c r="S51" s="26">
        <v>900</v>
      </c>
    </row>
    <row r="52" spans="12:19" ht="12.95" customHeight="1" x14ac:dyDescent="0.25">
      <c r="L52" s="30"/>
      <c r="M52" s="31" t="s">
        <v>13</v>
      </c>
      <c r="N52" s="26">
        <v>550</v>
      </c>
      <c r="O52" s="26"/>
      <c r="P52" s="20"/>
      <c r="Q52" s="26">
        <v>1500</v>
      </c>
      <c r="R52" s="26"/>
      <c r="S52" s="26"/>
    </row>
    <row r="53" spans="12:19" ht="12.95" customHeight="1" x14ac:dyDescent="0.25">
      <c r="L53" s="13" t="s">
        <v>34</v>
      </c>
      <c r="M53" s="29"/>
      <c r="N53" s="19"/>
      <c r="O53" s="19"/>
      <c r="P53" s="20"/>
      <c r="Q53" s="19"/>
      <c r="R53" s="19"/>
      <c r="S53" s="19"/>
    </row>
    <row r="54" spans="12:19" ht="12.95" customHeight="1" x14ac:dyDescent="0.25">
      <c r="L54" s="30"/>
      <c r="M54" s="31" t="s">
        <v>11</v>
      </c>
      <c r="N54" s="26">
        <v>750</v>
      </c>
      <c r="O54" s="26">
        <v>900</v>
      </c>
      <c r="P54" s="20"/>
      <c r="Q54" s="26">
        <v>2100</v>
      </c>
      <c r="R54" s="26">
        <v>2100</v>
      </c>
      <c r="S54" s="26">
        <v>900</v>
      </c>
    </row>
    <row r="55" spans="12:19" ht="12.95" customHeight="1" x14ac:dyDescent="0.25">
      <c r="L55" s="30"/>
      <c r="M55" s="31" t="s">
        <v>10</v>
      </c>
      <c r="N55" s="26">
        <v>750</v>
      </c>
      <c r="O55" s="26"/>
      <c r="P55" s="20"/>
      <c r="Q55" s="26">
        <v>1800</v>
      </c>
      <c r="R55" s="26"/>
      <c r="S55" s="26"/>
    </row>
    <row r="56" spans="12:19" ht="12.95" customHeight="1" x14ac:dyDescent="0.25">
      <c r="L56" s="13" t="s">
        <v>35</v>
      </c>
      <c r="M56" s="29"/>
      <c r="N56" s="19"/>
      <c r="O56" s="19"/>
      <c r="P56" s="20"/>
      <c r="Q56" s="19"/>
      <c r="R56" s="19"/>
      <c r="S56" s="19"/>
    </row>
    <row r="57" spans="12:19" ht="12.95" customHeight="1" x14ac:dyDescent="0.25">
      <c r="L57" s="30"/>
      <c r="M57" s="31" t="s">
        <v>11</v>
      </c>
      <c r="N57" s="26">
        <v>550</v>
      </c>
      <c r="O57" s="26">
        <v>600</v>
      </c>
      <c r="P57" s="20"/>
      <c r="Q57" s="26">
        <v>2100</v>
      </c>
      <c r="R57" s="26">
        <v>2100</v>
      </c>
      <c r="S57" s="26">
        <v>900</v>
      </c>
    </row>
    <row r="58" spans="12:19" ht="12.95" customHeight="1" x14ac:dyDescent="0.25">
      <c r="L58" s="30"/>
      <c r="M58" s="31" t="s">
        <v>10</v>
      </c>
      <c r="N58" s="26">
        <v>550</v>
      </c>
      <c r="O58" s="26">
        <v>600</v>
      </c>
      <c r="P58" s="20"/>
      <c r="Q58" s="26">
        <v>1800</v>
      </c>
      <c r="R58" s="26">
        <v>1800</v>
      </c>
      <c r="S58" s="26">
        <v>900</v>
      </c>
    </row>
    <row r="59" spans="12:19" ht="12.95" customHeight="1" x14ac:dyDescent="0.25">
      <c r="L59" s="30"/>
      <c r="M59" s="31" t="s">
        <v>13</v>
      </c>
      <c r="N59" s="26">
        <v>550</v>
      </c>
      <c r="O59" s="26">
        <v>600</v>
      </c>
      <c r="P59" s="20"/>
      <c r="Q59" s="26">
        <v>1500</v>
      </c>
      <c r="R59" s="26">
        <v>1500</v>
      </c>
      <c r="S59" s="26">
        <v>900</v>
      </c>
    </row>
    <row r="60" spans="12:19" ht="12.95" customHeight="1" x14ac:dyDescent="0.25">
      <c r="L60" s="30"/>
      <c r="M60" s="31" t="s">
        <v>14</v>
      </c>
      <c r="N60" s="26">
        <v>550</v>
      </c>
      <c r="O60" s="26"/>
      <c r="P60" s="20"/>
      <c r="Q60" s="26">
        <v>1200</v>
      </c>
      <c r="R60" s="26"/>
      <c r="S60" s="26"/>
    </row>
    <row r="61" spans="12:19" ht="12.95" customHeight="1" x14ac:dyDescent="0.25">
      <c r="L61" s="30"/>
      <c r="M61" s="31"/>
      <c r="N61" s="26"/>
      <c r="O61" s="26"/>
      <c r="P61" s="20"/>
      <c r="Q61" s="26"/>
      <c r="R61" s="26"/>
      <c r="S61" s="26"/>
    </row>
    <row r="62" spans="12:19" ht="12.95" customHeight="1" x14ac:dyDescent="0.25">
      <c r="L62" s="13" t="s">
        <v>36</v>
      </c>
      <c r="M62" s="38"/>
      <c r="N62" s="39"/>
      <c r="O62" s="39"/>
      <c r="P62" s="20"/>
      <c r="Q62" s="39"/>
      <c r="R62" s="39"/>
      <c r="S62" s="39"/>
    </row>
    <row r="63" spans="12:19" ht="12.95" customHeight="1" x14ac:dyDescent="0.25">
      <c r="L63" s="30"/>
      <c r="M63" s="40" t="s">
        <v>11</v>
      </c>
      <c r="N63" s="26">
        <v>1500</v>
      </c>
      <c r="O63" s="26">
        <v>1700</v>
      </c>
      <c r="P63" s="20"/>
      <c r="Q63" s="26">
        <v>2700</v>
      </c>
      <c r="R63" s="26">
        <v>2700</v>
      </c>
      <c r="S63" s="26">
        <v>1500</v>
      </c>
    </row>
    <row r="64" spans="12:19" ht="12.95" customHeight="1" x14ac:dyDescent="0.25">
      <c r="L64" s="30"/>
      <c r="M64" s="40" t="s">
        <v>10</v>
      </c>
      <c r="N64" s="26">
        <v>1500</v>
      </c>
      <c r="O64" s="26">
        <v>1700</v>
      </c>
      <c r="P64" s="20"/>
      <c r="Q64" s="26">
        <v>2400</v>
      </c>
      <c r="R64" s="26">
        <v>2400</v>
      </c>
      <c r="S64" s="26">
        <v>1500</v>
      </c>
    </row>
    <row r="65" spans="10:19" ht="12.95" customHeight="1" x14ac:dyDescent="0.25">
      <c r="L65" s="30"/>
      <c r="M65" s="40" t="s">
        <v>13</v>
      </c>
      <c r="N65" s="26">
        <v>1500</v>
      </c>
      <c r="O65" s="26">
        <v>1700</v>
      </c>
      <c r="P65" s="20"/>
      <c r="Q65" s="26">
        <v>2100</v>
      </c>
      <c r="R65" s="26">
        <v>2100</v>
      </c>
      <c r="S65" s="26">
        <v>1500</v>
      </c>
    </row>
    <row r="66" spans="10:19" ht="12.95" customHeight="1" x14ac:dyDescent="0.25">
      <c r="J66" s="28"/>
      <c r="L66" s="30"/>
      <c r="M66" s="40" t="s">
        <v>14</v>
      </c>
      <c r="N66" s="26">
        <v>1500</v>
      </c>
      <c r="O66" s="26"/>
      <c r="P66" s="20"/>
      <c r="Q66" s="26">
        <v>1800</v>
      </c>
      <c r="R66" s="26"/>
      <c r="S66" s="26"/>
    </row>
    <row r="67" spans="10:19" ht="12.95" customHeight="1" x14ac:dyDescent="0.25">
      <c r="L67" s="32"/>
      <c r="M67" s="33"/>
      <c r="N67" s="34"/>
      <c r="O67" s="34"/>
      <c r="P67" s="20"/>
      <c r="Q67" s="34"/>
      <c r="R67" s="34"/>
      <c r="S67" s="34"/>
    </row>
    <row r="68" spans="10:19" ht="12.95" customHeight="1" x14ac:dyDescent="0.25">
      <c r="L68" s="13" t="s">
        <v>37</v>
      </c>
      <c r="M68" s="29"/>
      <c r="N68" s="19"/>
      <c r="O68" s="19"/>
      <c r="P68" s="20"/>
      <c r="Q68" s="19"/>
      <c r="R68" s="19"/>
      <c r="S68" s="19"/>
    </row>
    <row r="69" spans="10:19" ht="12.95" customHeight="1" x14ac:dyDescent="0.25">
      <c r="L69" s="30"/>
      <c r="M69" s="31" t="s">
        <v>11</v>
      </c>
      <c r="N69" s="26">
        <v>1800</v>
      </c>
      <c r="O69" s="26">
        <v>2200</v>
      </c>
      <c r="P69" s="20"/>
      <c r="Q69" s="26">
        <v>3300</v>
      </c>
      <c r="R69" s="26">
        <v>3300</v>
      </c>
      <c r="S69" s="26">
        <v>2200</v>
      </c>
    </row>
    <row r="70" spans="10:19" ht="12.95" customHeight="1" x14ac:dyDescent="0.25">
      <c r="L70" s="30"/>
      <c r="M70" s="31" t="s">
        <v>10</v>
      </c>
      <c r="N70" s="26">
        <v>1800</v>
      </c>
      <c r="O70" s="26">
        <v>2200</v>
      </c>
      <c r="P70" s="20"/>
      <c r="Q70" s="26">
        <v>2900</v>
      </c>
      <c r="R70" s="26">
        <v>2900</v>
      </c>
      <c r="S70" s="26">
        <v>2200</v>
      </c>
    </row>
    <row r="71" spans="10:19" ht="12.95" customHeight="1" x14ac:dyDescent="0.25">
      <c r="L71" s="30"/>
      <c r="M71" s="31" t="s">
        <v>13</v>
      </c>
      <c r="N71" s="26">
        <v>1800</v>
      </c>
      <c r="O71" s="26"/>
      <c r="P71" s="20"/>
      <c r="Q71" s="26">
        <v>2500</v>
      </c>
      <c r="R71" s="26"/>
      <c r="S71" s="26"/>
    </row>
    <row r="72" spans="10:19" ht="12.95" customHeight="1" x14ac:dyDescent="0.25">
      <c r="L72" s="13" t="s">
        <v>38</v>
      </c>
      <c r="M72" s="29"/>
      <c r="N72" s="19"/>
      <c r="O72" s="19"/>
      <c r="P72" s="20"/>
      <c r="Q72" s="19"/>
      <c r="R72" s="19"/>
      <c r="S72" s="19"/>
    </row>
    <row r="73" spans="10:19" ht="12.95" customHeight="1" x14ac:dyDescent="0.25">
      <c r="L73" s="30"/>
      <c r="M73" s="31" t="s">
        <v>11</v>
      </c>
      <c r="N73" s="26">
        <v>2400</v>
      </c>
      <c r="O73" s="26">
        <v>3000</v>
      </c>
      <c r="P73" s="20"/>
      <c r="Q73" s="26">
        <v>4200</v>
      </c>
      <c r="R73" s="26">
        <v>4200</v>
      </c>
      <c r="S73" s="26">
        <v>3000</v>
      </c>
    </row>
    <row r="74" spans="10:19" ht="12.95" customHeight="1" x14ac:dyDescent="0.25">
      <c r="L74" s="30"/>
      <c r="M74" s="31" t="s">
        <v>10</v>
      </c>
      <c r="N74" s="26">
        <v>2400</v>
      </c>
      <c r="O74" s="26">
        <v>3000</v>
      </c>
      <c r="P74" s="20"/>
      <c r="Q74" s="26">
        <v>3900</v>
      </c>
      <c r="R74" s="26">
        <v>3900</v>
      </c>
      <c r="S74" s="26">
        <v>3000</v>
      </c>
    </row>
    <row r="75" spans="10:19" ht="12.95" customHeight="1" x14ac:dyDescent="0.25">
      <c r="L75" s="30"/>
      <c r="M75" s="31" t="s">
        <v>13</v>
      </c>
      <c r="N75" s="26">
        <v>2400</v>
      </c>
      <c r="O75" s="26">
        <v>3000</v>
      </c>
      <c r="P75" s="20"/>
      <c r="Q75" s="26">
        <v>3600</v>
      </c>
      <c r="R75" s="26">
        <v>3600</v>
      </c>
      <c r="S75" s="26">
        <v>3000</v>
      </c>
    </row>
    <row r="76" spans="10:19" ht="12.95" customHeight="1" x14ac:dyDescent="0.25">
      <c r="L76" s="30"/>
      <c r="M76" s="31" t="s">
        <v>14</v>
      </c>
      <c r="N76" s="26">
        <v>2400</v>
      </c>
      <c r="O76" s="26"/>
      <c r="P76" s="20"/>
      <c r="Q76" s="26">
        <v>3300</v>
      </c>
      <c r="R76" s="26"/>
      <c r="S76" s="26"/>
    </row>
    <row r="77" spans="10:19" ht="12.95" customHeight="1" x14ac:dyDescent="0.25"/>
    <row r="78" spans="10:19" ht="12.95" customHeight="1" x14ac:dyDescent="0.25"/>
    <row r="79" spans="10:19" ht="12.95" customHeight="1" x14ac:dyDescent="0.25"/>
    <row r="80" spans="10:19" ht="12.95" customHeight="1" x14ac:dyDescent="0.25"/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  <row r="93" ht="12.95" customHeight="1" x14ac:dyDescent="0.25"/>
    <row r="94" ht="12.95" customHeight="1" x14ac:dyDescent="0.25"/>
    <row r="95" ht="12.95" customHeight="1" x14ac:dyDescent="0.25"/>
    <row r="96" ht="12.95" customHeight="1" x14ac:dyDescent="0.25"/>
    <row r="97" spans="2:9" ht="12.95" customHeight="1" x14ac:dyDescent="0.25"/>
    <row r="98" spans="2:9" ht="12.95" customHeight="1" x14ac:dyDescent="0.25"/>
    <row r="99" spans="2:9" ht="12.95" customHeight="1" x14ac:dyDescent="0.25"/>
    <row r="100" spans="2:9" ht="12.95" customHeight="1" x14ac:dyDescent="0.25"/>
    <row r="101" spans="2:9" ht="12.95" customHeight="1" x14ac:dyDescent="0.25"/>
    <row r="102" spans="2:9" ht="12.95" customHeight="1" x14ac:dyDescent="0.25"/>
    <row r="103" spans="2:9" ht="12.95" customHeight="1" x14ac:dyDescent="0.25"/>
    <row r="104" spans="2:9" ht="12.95" customHeight="1" x14ac:dyDescent="0.25"/>
    <row r="105" spans="2:9" ht="12.95" customHeight="1" x14ac:dyDescent="0.25"/>
    <row r="106" spans="2:9" ht="12.95" customHeight="1" x14ac:dyDescent="0.25"/>
    <row r="107" spans="2:9" ht="12.95" customHeight="1" x14ac:dyDescent="0.25"/>
    <row r="108" spans="2:9" ht="12.95" customHeight="1" x14ac:dyDescent="0.25"/>
    <row r="109" spans="2:9" ht="12.95" customHeight="1" x14ac:dyDescent="0.25"/>
    <row r="110" spans="2:9" ht="12.95" customHeight="1" x14ac:dyDescent="0.25"/>
    <row r="111" spans="2:9" ht="12.95" hidden="1" customHeight="1" x14ac:dyDescent="0.25">
      <c r="B111" s="13" t="s">
        <v>39</v>
      </c>
      <c r="C111" s="29"/>
      <c r="D111" s="19"/>
      <c r="E111" s="19"/>
      <c r="F111" s="20"/>
      <c r="G111" s="19"/>
      <c r="H111" s="19"/>
      <c r="I111" s="19"/>
    </row>
    <row r="112" spans="2:9" ht="12.95" hidden="1" customHeight="1" x14ac:dyDescent="0.25">
      <c r="B112" s="30"/>
      <c r="C112" s="31" t="s">
        <v>11</v>
      </c>
      <c r="D112" s="26">
        <v>0</v>
      </c>
      <c r="E112" s="26">
        <v>3000</v>
      </c>
      <c r="F112" s="20"/>
      <c r="G112" s="26">
        <v>0</v>
      </c>
      <c r="H112" s="26">
        <v>4500</v>
      </c>
      <c r="I112" s="26"/>
    </row>
    <row r="113" spans="2:9" ht="12.95" hidden="1" customHeight="1" x14ac:dyDescent="0.25">
      <c r="B113" s="30"/>
      <c r="C113" s="31" t="s">
        <v>10</v>
      </c>
      <c r="D113" s="26">
        <v>0</v>
      </c>
      <c r="E113" s="26"/>
      <c r="F113" s="20"/>
      <c r="G113" s="26">
        <v>0</v>
      </c>
      <c r="H113" s="26"/>
      <c r="I113" s="26"/>
    </row>
  </sheetData>
  <mergeCells count="1">
    <mergeCell ref="A1:S2"/>
  </mergeCells>
  <pageMargins left="0.25" right="0.25" top="0.75" bottom="0.75" header="0.3" footer="0.3"/>
  <pageSetup paperSize="8" scale="48" orientation="portrait" r:id="rId1"/>
  <headerFooter>
    <oddHeader>&amp;C&amp;"-,Gras"&amp;18Augmentation des montants de revalorisation en cas de mobilité &amp;"-,Normal"&amp;11
&amp;12(mobilité vers un groupe équivalent ou vers un groupe supérieur, selon les critères définis par la note de gestion RIFSEEP du MC)</oddHeader>
    <oddFooter>&amp;LSG / SRH / BER &amp;R07/01/2020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cible 20 21 22</vt:lpstr>
      <vt:lpstr>Montant mob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OMOIKE Dylan</dc:creator>
  <cp:lastModifiedBy>pauline.gay pauline.gay</cp:lastModifiedBy>
  <cp:lastPrinted>2020-01-31T11:53:03Z</cp:lastPrinted>
  <dcterms:created xsi:type="dcterms:W3CDTF">2020-01-09T13:25:59Z</dcterms:created>
  <dcterms:modified xsi:type="dcterms:W3CDTF">2020-01-31T11:53:24Z</dcterms:modified>
</cp:coreProperties>
</file>