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5240" windowHeight="7410"/>
  </bookViews>
  <sheets>
    <sheet name="Cat 1+" sheetId="1" r:id="rId1"/>
    <sheet name="Cat 1" sheetId="8" r:id="rId2"/>
    <sheet name="Cat 2" sheetId="9" r:id="rId3"/>
    <sheet name="Cat 3" sheetId="10" r:id="rId4"/>
  </sheets>
  <calcPr calcId="145621"/>
</workbook>
</file>

<file path=xl/calcChain.xml><?xml version="1.0" encoding="utf-8"?>
<calcChain xmlns="http://schemas.openxmlformats.org/spreadsheetml/2006/main">
  <c r="E35" i="8" l="1"/>
  <c r="G35" i="9"/>
  <c r="F35" i="9"/>
  <c r="F37" i="9"/>
  <c r="F36" i="9"/>
  <c r="F35" i="1" l="1"/>
  <c r="F35" i="8"/>
  <c r="F35" i="10"/>
  <c r="E36" i="10"/>
  <c r="E37" i="10"/>
  <c r="E36" i="9"/>
  <c r="E37" i="9"/>
  <c r="E36" i="8"/>
  <c r="E37" i="8"/>
  <c r="E36" i="1"/>
  <c r="E37" i="1"/>
  <c r="E35" i="1" l="1"/>
  <c r="E35" i="9" l="1"/>
  <c r="E35" i="10"/>
</calcChain>
</file>

<file path=xl/sharedStrings.xml><?xml version="1.0" encoding="utf-8"?>
<sst xmlns="http://schemas.openxmlformats.org/spreadsheetml/2006/main" count="228" uniqueCount="40">
  <si>
    <t>Chef de service</t>
  </si>
  <si>
    <t>Echelon</t>
  </si>
  <si>
    <t>HEA</t>
  </si>
  <si>
    <t>_</t>
  </si>
  <si>
    <t>Catégorie 1 / Classe unique</t>
  </si>
  <si>
    <t>Catégorie 1 / Deux classes</t>
  </si>
  <si>
    <t>Catégorie 1 de classe normale</t>
  </si>
  <si>
    <t>Catégorie 1 de classe supérieure</t>
  </si>
  <si>
    <t>Catégorie 2 / Classe unique</t>
  </si>
  <si>
    <t>Catégorie 2 / Deux classes</t>
  </si>
  <si>
    <t>Catégorie 2 de classe normale</t>
  </si>
  <si>
    <t>Catégorie 2 de classe supérieure</t>
  </si>
  <si>
    <t>Catégorie 2</t>
  </si>
  <si>
    <t>Catégorie 3 / Classe unique</t>
  </si>
  <si>
    <t>Catégorie 3 / Deux classes</t>
  </si>
  <si>
    <t>Catégorie 3</t>
  </si>
  <si>
    <t>Catégorie 3 de classe supérieure</t>
  </si>
  <si>
    <t>Catégorie 3 de classe normale</t>
  </si>
  <si>
    <t>354/330</t>
  </si>
  <si>
    <t>558 / 473</t>
  </si>
  <si>
    <t>IB / IM</t>
  </si>
  <si>
    <t>372 / 343</t>
  </si>
  <si>
    <t>707 / 587</t>
  </si>
  <si>
    <t>444 / 390</t>
  </si>
  <si>
    <t>593 / 500</t>
  </si>
  <si>
    <t>Coef. IM maxi / IM mini</t>
  </si>
  <si>
    <t>HEA/881</t>
  </si>
  <si>
    <t>IM actuel</t>
  </si>
  <si>
    <t>Gain indice plancher</t>
  </si>
  <si>
    <t>Gain indice plafond</t>
  </si>
  <si>
    <t>1015/821</t>
  </si>
  <si>
    <t>Technique</t>
  </si>
  <si>
    <t>Générale</t>
  </si>
  <si>
    <t>514 / 534</t>
  </si>
  <si>
    <t>312/314</t>
  </si>
  <si>
    <t>Catégorie 1+ / Classe unique</t>
  </si>
  <si>
    <t>Catégorie 1+ / Deux classes</t>
  </si>
  <si>
    <t>Catégorie 1+</t>
  </si>
  <si>
    <t>Catégorie 1+ de classe supérieure</t>
  </si>
  <si>
    <t>Catégorie 1+ de classe normale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</si>
</sst>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6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Fill="1"/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43" fontId="4" fillId="0" borderId="0" xfId="1" applyFont="1"/>
    <xf numFmtId="0" fontId="5" fillId="0" borderId="0" xfId="0" applyFont="1" applyFill="1" applyBorder="1" applyAlignment="1">
      <alignment horizontal="right"/>
    </xf>
    <xf numFmtId="0" fontId="2" fillId="4" borderId="2" xfId="0" applyFont="1" applyFill="1" applyBorder="1" applyAlignment="1">
      <alignment horizontal="center" vertical="center" wrapText="1"/>
    </xf>
    <xf numFmtId="44" fontId="0" fillId="0" borderId="0" xfId="2" applyFont="1"/>
    <xf numFmtId="0" fontId="0" fillId="0" borderId="0" xfId="0" applyAlignment="1">
      <alignment horizontal="center"/>
    </xf>
  </cellXfs>
  <cellStyles count="3">
    <cellStyle name="Milliers" xfId="1" builtinId="3"/>
    <cellStyle name="Monétaire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370417</xdr:colOff>
      <xdr:row>3</xdr:row>
      <xdr:rowOff>9525</xdr:rowOff>
    </xdr:from>
    <xdr:to>
      <xdr:col>12</xdr:col>
      <xdr:colOff>0</xdr:colOff>
      <xdr:row>23</xdr:row>
      <xdr:rowOff>1</xdr:rowOff>
    </xdr:to>
    <xdr:sp macro="" textlink="">
      <xdr:nvSpPr>
        <xdr:cNvPr id="2" name="ZoneTexte 1"/>
        <xdr:cNvSpPr txBox="1"/>
      </xdr:nvSpPr>
      <xdr:spPr>
        <a:xfrm>
          <a:off x="6074834" y="581025"/>
          <a:ext cx="3820583" cy="38004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 u="sng"/>
            <a:t>Définition des fonctions :</a:t>
          </a:r>
        </a:p>
        <a:p>
          <a:r>
            <a:rPr lang="fr-FR" sz="1100"/>
            <a:t>Les membres de la catégorie 1+ exercent leurs fonctions sous l'autorité des directeurs et directeurs adjoints.</a:t>
          </a:r>
        </a:p>
        <a:p>
          <a:r>
            <a:rPr lang="fr-FR" sz="1100"/>
            <a:t>La catégorie catégorie 1+ regroupe les agents qui exercent des fonctions d'encadrement intermédiaire et assurent la direction</a:t>
          </a:r>
          <a:r>
            <a:rPr lang="fr-FR" sz="1100" baseline="0"/>
            <a:t> d'un service.  Ils particpent à la conception, à l'élaboration et à la mise en oeuvre des politiques décidées dans les domaines d</a:t>
          </a:r>
          <a:r>
            <a:rPr lang="fr-FR" sz="1100"/>
            <a:t>e compétence du Centre national de la cinématographie. </a:t>
          </a:r>
        </a:p>
        <a:p>
          <a:endParaRPr lang="fr-FR" sz="1100"/>
        </a:p>
        <a:p>
          <a:r>
            <a:rPr lang="fr-FR" sz="1100"/>
            <a:t>Option 1 :</a:t>
          </a:r>
        </a:p>
        <a:p>
          <a:r>
            <a:rPr lang="fr-FR" sz="1100"/>
            <a:t>Cette catégorie d’emplois comporte une classe unique comptant  quinze échelons. </a:t>
          </a:r>
        </a:p>
        <a:p>
          <a:endParaRPr lang="fr-FR" sz="1100"/>
        </a:p>
        <a:p>
          <a:pPr algn="ctr"/>
          <a:r>
            <a:rPr lang="fr-FR" sz="1100"/>
            <a:t>OU</a:t>
          </a:r>
        </a:p>
        <a:p>
          <a:endParaRPr lang="fr-FR" sz="1100"/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Option 2 :</a:t>
          </a:r>
          <a:endParaRPr lang="fr-FR">
            <a:effectLst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Cette catégorie d’emplois comporte une classe normale comptant  treize échelons et une classe supérieure comptant treize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échelons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 </a:t>
          </a:r>
        </a:p>
        <a:p>
          <a:endParaRPr lang="fr-FR">
            <a:effectLst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Catégorie 1+, diplôme de niveau I ou II ; </a:t>
          </a:r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10583</xdr:colOff>
      <xdr:row>2</xdr:row>
      <xdr:rowOff>189442</xdr:rowOff>
    </xdr:from>
    <xdr:to>
      <xdr:col>15</xdr:col>
      <xdr:colOff>1058</xdr:colOff>
      <xdr:row>21</xdr:row>
      <xdr:rowOff>179917</xdr:rowOff>
    </xdr:to>
    <xdr:sp macro="" textlink="">
      <xdr:nvSpPr>
        <xdr:cNvPr id="2" name="ZoneTexte 1"/>
        <xdr:cNvSpPr txBox="1"/>
      </xdr:nvSpPr>
      <xdr:spPr>
        <a:xfrm>
          <a:off x="6709833" y="570442"/>
          <a:ext cx="6086475" cy="3609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 u="sng"/>
            <a:t>Définition des fonctions :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/>
            <a:t>Les membres de la catégorie 1 exercent leurs fonctions sous l'autorité d'un supérieur hiérachique, généralement un chef de service.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10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/>
            <a:t>La catégorie  1 regroupe les agents qui  assurent  des fonctions de 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conception, d'élaboration et de mise en oeuvre des politiques décidées dans les domaines d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 compétence du Centre national  du Cinéma et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l'Image animée. Ils peuvent se voir confier des missions, des études ou des fonctions comportant des responsabilités particulières. Les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agents de catégorie 1 peuvent être appelés à assurer des fonctions d'encadrement de proximité (chef de département, adjoint au chef de service, responsable de cellule).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100"/>
        </a:p>
        <a:p>
          <a:r>
            <a:rPr lang="fr-FR" sz="1100"/>
            <a:t>Option 1 :</a:t>
          </a:r>
        </a:p>
        <a:p>
          <a:r>
            <a:rPr lang="fr-FR" sz="1100"/>
            <a:t>Cette catégorie d’emplois comporte une classe unique comptant  quinze échelons. </a:t>
          </a:r>
        </a:p>
        <a:p>
          <a:endParaRPr lang="fr-FR" sz="1100"/>
        </a:p>
        <a:p>
          <a:pPr algn="ctr"/>
          <a:r>
            <a:rPr lang="fr-FR" sz="1100"/>
            <a:t>OU</a:t>
          </a:r>
        </a:p>
        <a:p>
          <a:endParaRPr lang="fr-FR" sz="1100"/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Option 2 :</a:t>
          </a:r>
          <a:endParaRPr lang="fr-FR">
            <a:effectLst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Cette catégorie d’emplois comporte une classe normale comptant  treize échelons et une classe supérieure comptant treize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échelons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 </a:t>
          </a:r>
        </a:p>
        <a:p>
          <a:endParaRPr lang="fr-FR">
            <a:effectLst/>
          </a:endParaRPr>
        </a:p>
        <a:p>
          <a:r>
            <a:rPr lang="fr-FR" sz="1100"/>
            <a:t>Catégorie 1, diplôme de niveau I ou II ; </a:t>
          </a:r>
        </a:p>
        <a:p>
          <a:endParaRPr lang="fr-F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10594</xdr:colOff>
      <xdr:row>2</xdr:row>
      <xdr:rowOff>189441</xdr:rowOff>
    </xdr:from>
    <xdr:to>
      <xdr:col>15</xdr:col>
      <xdr:colOff>1069</xdr:colOff>
      <xdr:row>24</xdr:row>
      <xdr:rowOff>189441</xdr:rowOff>
    </xdr:to>
    <xdr:sp macro="" textlink="">
      <xdr:nvSpPr>
        <xdr:cNvPr id="2" name="ZoneTexte 1"/>
        <xdr:cNvSpPr txBox="1"/>
      </xdr:nvSpPr>
      <xdr:spPr>
        <a:xfrm>
          <a:off x="6709844" y="570441"/>
          <a:ext cx="6086475" cy="419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 u="sng"/>
            <a:t>Définition des fonctions :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Les membres de la catégorie 2 exercent leurs fonctions sous l'autorité d'un supérieur hiérachique.</a:t>
          </a:r>
          <a:endParaRPr lang="fr-FR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10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/>
            <a:t>La catégorie 2</a:t>
          </a:r>
          <a:r>
            <a:rPr lang="fr-FR" sz="1100" baseline="0"/>
            <a:t> regroupe :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aseline="0"/>
            <a:t>- les agents participent à des tâches administratives , budgétaire et comptable et particpent à la rédaction des actes juridiques</a:t>
          </a:r>
          <a:r>
            <a:rPr lang="fr-FR" sz="1100"/>
            <a:t>. Ils peuvent également réaliser certaines tâches complexes d'analyse, de</a:t>
          </a:r>
          <a:r>
            <a:rPr lang="fr-FR" sz="1100" baseline="0"/>
            <a:t> suivi et de contrôle de dispositifs ou assurer la coordination de projets.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aseline="0"/>
            <a:t>- les agents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participent à la mise au point et à l’adaptation des méthodes et des techniques exigées pour la réalisation des opérations de conservation préventive, de restauration de films ainsi qu’à la réalisation d’opérations spécialisées de maintenance de bâtiments spécifiques.</a:t>
          </a:r>
          <a:endParaRPr lang="fr-FR" sz="1100" baseline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100" baseline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aseline="0"/>
            <a:t>Ils peuvent être appelés à assurer  la coordination et l'animation d'une ou plusieurs équipes.</a:t>
          </a:r>
          <a:endParaRPr lang="fr-FR" sz="110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/>
            <a:t> </a:t>
          </a:r>
        </a:p>
        <a:p>
          <a:r>
            <a:rPr lang="fr-FR" sz="1100"/>
            <a:t>Option 1 :</a:t>
          </a:r>
        </a:p>
        <a:p>
          <a:r>
            <a:rPr lang="fr-FR" sz="1100"/>
            <a:t>Cette catégorie d’emplois comporte une classe unique comptant  quinze échelons. </a:t>
          </a:r>
        </a:p>
        <a:p>
          <a:endParaRPr lang="fr-FR" sz="1100"/>
        </a:p>
        <a:p>
          <a:pPr algn="ctr"/>
          <a:r>
            <a:rPr lang="fr-FR" sz="1100"/>
            <a:t>OU</a:t>
          </a:r>
        </a:p>
        <a:p>
          <a:pPr algn="ctr"/>
          <a:endParaRPr lang="fr-FR" sz="1100"/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Option 2 :</a:t>
          </a:r>
          <a:endParaRPr lang="fr-FR">
            <a:effectLst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Cette catégorie d’emplois comporte une classe normale comptant  treize échelons et une classe supérieure comptant treize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échelons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 </a:t>
          </a:r>
        </a:p>
        <a:p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Catégorie 2, diplôme de niveau III ou IV ; </a:t>
          </a:r>
          <a:endParaRPr lang="fr-FR">
            <a:effectLst/>
          </a:endParaRPr>
        </a:p>
        <a:p>
          <a:endParaRPr lang="fr-FR">
            <a:effectLst/>
          </a:endParaRPr>
        </a:p>
        <a:p>
          <a:endParaRPr lang="fr-F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378885</xdr:colOff>
      <xdr:row>2</xdr:row>
      <xdr:rowOff>189442</xdr:rowOff>
    </xdr:from>
    <xdr:to>
      <xdr:col>12</xdr:col>
      <xdr:colOff>0</xdr:colOff>
      <xdr:row>25</xdr:row>
      <xdr:rowOff>190499</xdr:rowOff>
    </xdr:to>
    <xdr:sp macro="" textlink="">
      <xdr:nvSpPr>
        <xdr:cNvPr id="2" name="ZoneTexte 1"/>
        <xdr:cNvSpPr txBox="1"/>
      </xdr:nvSpPr>
      <xdr:spPr>
        <a:xfrm>
          <a:off x="6316135" y="570442"/>
          <a:ext cx="3812115" cy="43825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 u="sng"/>
            <a:t>Définition des fonctions :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Les membres de la catégorie 3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exercent leurs fonctions sous l'autorité d'un supérieur hiérachique.</a:t>
          </a:r>
          <a:endParaRPr lang="fr-FR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10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/>
            <a:t>La catégorie 3</a:t>
          </a:r>
          <a:r>
            <a:rPr lang="fr-FR" sz="1100" baseline="0"/>
            <a:t> regroupe  les agents qui concourent à l’exécution des tâches administratives, techniques ou scientifiques d'execution, qui supposent la connaissance et comportent l'application des règles administratives, 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techniques ou scientifiques.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/>
            <a:t>Option 1 :</a:t>
          </a:r>
        </a:p>
        <a:p>
          <a:r>
            <a:rPr lang="fr-FR" sz="1100"/>
            <a:t>Cette catégorie d’emplois comporte une classe unique comptant  quinze échelons. </a:t>
          </a:r>
        </a:p>
        <a:p>
          <a:endParaRPr lang="fr-FR" sz="1100"/>
        </a:p>
        <a:p>
          <a:pPr algn="ctr"/>
          <a:r>
            <a:rPr lang="fr-FR" sz="1100"/>
            <a:t>OU</a:t>
          </a:r>
        </a:p>
        <a:p>
          <a:pPr algn="ctr"/>
          <a:endParaRPr lang="fr-FR" sz="1100"/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Option 2 :</a:t>
          </a:r>
          <a:endParaRPr lang="fr-FR">
            <a:effectLst/>
          </a:endParaRP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Cette catégorie d’emplois comporte une classe normale comptant  treize échelons et une classe supérieure comptant treize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échelons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 </a:t>
          </a:r>
        </a:p>
        <a:p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Catégorie 3, sans diplôme  ou  diplôme  niveau V ; </a:t>
          </a:r>
          <a:endParaRPr lang="fr-FR">
            <a:effectLst/>
          </a:endParaRPr>
        </a:p>
        <a:p>
          <a:endParaRPr lang="fr-FR">
            <a:effectLst/>
          </a:endParaRPr>
        </a:p>
        <a:p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zoomScale="90" zoomScaleNormal="90" workbookViewId="0">
      <selection activeCell="J26" sqref="J26"/>
    </sheetView>
  </sheetViews>
  <sheetFormatPr baseColWidth="10" defaultRowHeight="15" x14ac:dyDescent="0.25"/>
  <cols>
    <col min="1" max="2" width="16.7109375" customWidth="1"/>
    <col min="3" max="3" width="5.7109375" customWidth="1"/>
    <col min="4" max="5" width="16.7109375" customWidth="1"/>
    <col min="6" max="6" width="13.140625" customWidth="1"/>
    <col min="7" max="7" width="5.7109375" customWidth="1"/>
  </cols>
  <sheetData>
    <row r="1" spans="1:6" x14ac:dyDescent="0.25">
      <c r="A1" s="6" t="s">
        <v>35</v>
      </c>
      <c r="B1" s="5"/>
      <c r="D1" s="6" t="s">
        <v>36</v>
      </c>
    </row>
    <row r="2" spans="1:6" s="2" customFormat="1" x14ac:dyDescent="0.25">
      <c r="A2" s="6"/>
      <c r="B2" s="5"/>
      <c r="D2" s="6"/>
    </row>
    <row r="3" spans="1:6" x14ac:dyDescent="0.25">
      <c r="A3" s="5" t="s">
        <v>37</v>
      </c>
      <c r="B3" s="5"/>
      <c r="D3" s="5" t="s">
        <v>38</v>
      </c>
    </row>
    <row r="4" spans="1:6" x14ac:dyDescent="0.25">
      <c r="A4" s="9" t="s">
        <v>1</v>
      </c>
      <c r="B4" s="9" t="s">
        <v>20</v>
      </c>
      <c r="D4" s="9" t="s">
        <v>1</v>
      </c>
      <c r="E4" s="9" t="s">
        <v>20</v>
      </c>
      <c r="F4" s="13" t="s">
        <v>27</v>
      </c>
    </row>
    <row r="5" spans="1:6" x14ac:dyDescent="0.25">
      <c r="A5" s="1">
        <v>15</v>
      </c>
      <c r="B5" s="4" t="s">
        <v>2</v>
      </c>
      <c r="D5" s="1">
        <v>13</v>
      </c>
      <c r="E5" s="4" t="s">
        <v>26</v>
      </c>
      <c r="F5" s="4">
        <v>821</v>
      </c>
    </row>
    <row r="6" spans="1:6" x14ac:dyDescent="0.25">
      <c r="A6" s="1">
        <v>14</v>
      </c>
      <c r="B6" s="3" t="s">
        <v>3</v>
      </c>
      <c r="D6" s="1">
        <v>12</v>
      </c>
      <c r="E6" s="3" t="s">
        <v>3</v>
      </c>
    </row>
    <row r="7" spans="1:6" x14ac:dyDescent="0.25">
      <c r="A7" s="1">
        <v>13</v>
      </c>
      <c r="B7" s="3" t="s">
        <v>3</v>
      </c>
      <c r="D7" s="1">
        <v>11</v>
      </c>
      <c r="E7" s="3" t="s">
        <v>3</v>
      </c>
    </row>
    <row r="8" spans="1:6" x14ac:dyDescent="0.25">
      <c r="A8" s="1">
        <v>12</v>
      </c>
      <c r="B8" s="3" t="s">
        <v>3</v>
      </c>
      <c r="D8" s="1">
        <v>10</v>
      </c>
      <c r="E8" s="3" t="s">
        <v>3</v>
      </c>
    </row>
    <row r="9" spans="1:6" x14ac:dyDescent="0.25">
      <c r="A9" s="1">
        <v>11</v>
      </c>
      <c r="B9" s="3" t="s">
        <v>3</v>
      </c>
      <c r="D9" s="1">
        <v>9</v>
      </c>
      <c r="E9" s="3" t="s">
        <v>3</v>
      </c>
    </row>
    <row r="10" spans="1:6" x14ac:dyDescent="0.25">
      <c r="A10" s="1">
        <v>10</v>
      </c>
      <c r="B10" s="3" t="s">
        <v>3</v>
      </c>
      <c r="D10" s="1">
        <v>8</v>
      </c>
      <c r="E10" s="3" t="s">
        <v>3</v>
      </c>
    </row>
    <row r="11" spans="1:6" x14ac:dyDescent="0.25">
      <c r="A11" s="1">
        <v>9</v>
      </c>
      <c r="B11" s="3" t="s">
        <v>3</v>
      </c>
      <c r="D11" s="1">
        <v>7</v>
      </c>
      <c r="E11" s="3" t="s">
        <v>3</v>
      </c>
    </row>
    <row r="12" spans="1:6" x14ac:dyDescent="0.25">
      <c r="A12" s="1">
        <v>8</v>
      </c>
      <c r="B12" s="3" t="s">
        <v>3</v>
      </c>
      <c r="D12" s="1">
        <v>6</v>
      </c>
      <c r="E12" s="3" t="s">
        <v>3</v>
      </c>
    </row>
    <row r="13" spans="1:6" x14ac:dyDescent="0.25">
      <c r="A13" s="1">
        <v>7</v>
      </c>
      <c r="B13" s="3" t="s">
        <v>3</v>
      </c>
      <c r="D13" s="1">
        <v>5</v>
      </c>
      <c r="E13" s="3" t="s">
        <v>3</v>
      </c>
    </row>
    <row r="14" spans="1:6" x14ac:dyDescent="0.25">
      <c r="A14" s="1">
        <v>6</v>
      </c>
      <c r="B14" s="3" t="s">
        <v>3</v>
      </c>
      <c r="D14" s="1">
        <v>4</v>
      </c>
      <c r="E14" s="3" t="s">
        <v>3</v>
      </c>
    </row>
    <row r="15" spans="1:6" x14ac:dyDescent="0.25">
      <c r="A15" s="1">
        <v>5</v>
      </c>
      <c r="B15" s="3" t="s">
        <v>3</v>
      </c>
      <c r="D15" s="1">
        <v>3</v>
      </c>
      <c r="E15" s="3" t="s">
        <v>3</v>
      </c>
    </row>
    <row r="16" spans="1:6" x14ac:dyDescent="0.25">
      <c r="A16" s="1">
        <v>4</v>
      </c>
      <c r="B16" s="3" t="s">
        <v>3</v>
      </c>
      <c r="D16" s="1">
        <v>2</v>
      </c>
      <c r="E16" s="3" t="s">
        <v>3</v>
      </c>
    </row>
    <row r="17" spans="1:5" x14ac:dyDescent="0.25">
      <c r="A17" s="1">
        <v>3</v>
      </c>
      <c r="B17" s="3" t="s">
        <v>3</v>
      </c>
      <c r="D17" s="1">
        <v>1</v>
      </c>
      <c r="E17" s="3" t="s">
        <v>3</v>
      </c>
    </row>
    <row r="18" spans="1:5" x14ac:dyDescent="0.25">
      <c r="A18" s="1">
        <v>2</v>
      </c>
      <c r="B18" s="3" t="s">
        <v>3</v>
      </c>
    </row>
    <row r="19" spans="1:5" x14ac:dyDescent="0.25">
      <c r="A19" s="1">
        <v>1</v>
      </c>
      <c r="B19" s="4" t="s">
        <v>24</v>
      </c>
      <c r="D19" s="5" t="s">
        <v>39</v>
      </c>
    </row>
    <row r="20" spans="1:5" x14ac:dyDescent="0.25">
      <c r="D20" s="9" t="s">
        <v>1</v>
      </c>
      <c r="E20" s="9" t="s">
        <v>20</v>
      </c>
    </row>
    <row r="21" spans="1:5" x14ac:dyDescent="0.25">
      <c r="D21" s="1">
        <v>13</v>
      </c>
      <c r="E21" s="3" t="s">
        <v>3</v>
      </c>
    </row>
    <row r="22" spans="1:5" x14ac:dyDescent="0.25">
      <c r="D22" s="1">
        <v>12</v>
      </c>
      <c r="E22" s="3" t="s">
        <v>3</v>
      </c>
    </row>
    <row r="23" spans="1:5" x14ac:dyDescent="0.25">
      <c r="D23" s="1">
        <v>11</v>
      </c>
      <c r="E23" s="3" t="s">
        <v>3</v>
      </c>
    </row>
    <row r="24" spans="1:5" x14ac:dyDescent="0.25">
      <c r="D24" s="1">
        <v>10</v>
      </c>
      <c r="E24" s="3" t="s">
        <v>3</v>
      </c>
    </row>
    <row r="25" spans="1:5" x14ac:dyDescent="0.25">
      <c r="D25" s="1">
        <v>9</v>
      </c>
      <c r="E25" s="3" t="s">
        <v>3</v>
      </c>
    </row>
    <row r="26" spans="1:5" x14ac:dyDescent="0.25">
      <c r="D26" s="1">
        <v>8</v>
      </c>
      <c r="E26" s="3" t="s">
        <v>3</v>
      </c>
    </row>
    <row r="27" spans="1:5" x14ac:dyDescent="0.25">
      <c r="D27" s="1">
        <v>7</v>
      </c>
      <c r="E27" s="3" t="s">
        <v>3</v>
      </c>
    </row>
    <row r="28" spans="1:5" x14ac:dyDescent="0.25">
      <c r="D28" s="1">
        <v>6</v>
      </c>
      <c r="E28" s="3" t="s">
        <v>3</v>
      </c>
    </row>
    <row r="29" spans="1:5" x14ac:dyDescent="0.25">
      <c r="D29" s="1">
        <v>5</v>
      </c>
      <c r="E29" s="3" t="s">
        <v>3</v>
      </c>
    </row>
    <row r="30" spans="1:5" x14ac:dyDescent="0.25">
      <c r="D30" s="1">
        <v>4</v>
      </c>
      <c r="E30" s="3" t="s">
        <v>3</v>
      </c>
    </row>
    <row r="31" spans="1:5" x14ac:dyDescent="0.25">
      <c r="D31" s="1">
        <v>3</v>
      </c>
      <c r="E31" s="3" t="s">
        <v>3</v>
      </c>
    </row>
    <row r="32" spans="1:5" x14ac:dyDescent="0.25">
      <c r="D32" s="1">
        <v>2</v>
      </c>
      <c r="E32" s="3" t="s">
        <v>3</v>
      </c>
    </row>
    <row r="33" spans="4:6" x14ac:dyDescent="0.25">
      <c r="D33" s="1">
        <v>1</v>
      </c>
      <c r="E33" s="4" t="s">
        <v>24</v>
      </c>
      <c r="F33" s="4">
        <v>477</v>
      </c>
    </row>
    <row r="35" spans="4:6" x14ac:dyDescent="0.25">
      <c r="D35" s="12" t="s">
        <v>25</v>
      </c>
      <c r="E35" s="11">
        <f>881/500</f>
        <v>1.762</v>
      </c>
      <c r="F35" s="11">
        <f>F5/F33</f>
        <v>1.721174004192872</v>
      </c>
    </row>
    <row r="36" spans="4:6" x14ac:dyDescent="0.25">
      <c r="D36" s="12" t="s">
        <v>28</v>
      </c>
      <c r="E36" s="14">
        <f>(500-477)*4.68603</f>
        <v>107.77869</v>
      </c>
    </row>
    <row r="37" spans="4:6" x14ac:dyDescent="0.25">
      <c r="D37" s="12" t="s">
        <v>29</v>
      </c>
      <c r="E37" s="14">
        <f>(881-821)*4.68603</f>
        <v>281.16179999999997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zoomScale="80" zoomScaleNormal="80" workbookViewId="0">
      <selection activeCell="B23" sqref="B23"/>
    </sheetView>
  </sheetViews>
  <sheetFormatPr baseColWidth="10" defaultRowHeight="15" x14ac:dyDescent="0.25"/>
  <cols>
    <col min="1" max="2" width="16.7109375" style="2" customWidth="1"/>
    <col min="3" max="3" width="5.7109375" style="2" customWidth="1"/>
    <col min="4" max="6" width="16.7109375" style="2" customWidth="1"/>
    <col min="7" max="7" width="5.7109375" style="2" customWidth="1"/>
    <col min="8" max="16384" width="11.42578125" style="2"/>
  </cols>
  <sheetData>
    <row r="1" spans="1:6" x14ac:dyDescent="0.25">
      <c r="A1" s="6" t="s">
        <v>4</v>
      </c>
      <c r="B1" s="5"/>
      <c r="D1" s="6" t="s">
        <v>5</v>
      </c>
    </row>
    <row r="2" spans="1:6" x14ac:dyDescent="0.25">
      <c r="A2" s="6"/>
      <c r="B2" s="5"/>
      <c r="D2" s="6"/>
    </row>
    <row r="3" spans="1:6" x14ac:dyDescent="0.25">
      <c r="A3" s="5" t="s">
        <v>0</v>
      </c>
      <c r="B3" s="5"/>
      <c r="D3" s="5" t="s">
        <v>7</v>
      </c>
    </row>
    <row r="4" spans="1:6" x14ac:dyDescent="0.25">
      <c r="A4" s="7" t="s">
        <v>1</v>
      </c>
      <c r="B4" s="7" t="s">
        <v>20</v>
      </c>
      <c r="D4" s="7" t="s">
        <v>1</v>
      </c>
      <c r="E4" s="7" t="s">
        <v>20</v>
      </c>
      <c r="F4" s="7" t="s">
        <v>27</v>
      </c>
    </row>
    <row r="5" spans="1:6" x14ac:dyDescent="0.25">
      <c r="A5" s="1">
        <v>15</v>
      </c>
      <c r="B5" s="4" t="s">
        <v>30</v>
      </c>
      <c r="D5" s="1">
        <v>13</v>
      </c>
      <c r="E5" s="4" t="s">
        <v>30</v>
      </c>
      <c r="F5" s="4">
        <v>658</v>
      </c>
    </row>
    <row r="6" spans="1:6" x14ac:dyDescent="0.25">
      <c r="A6" s="1">
        <v>14</v>
      </c>
      <c r="B6" s="3" t="s">
        <v>3</v>
      </c>
      <c r="D6" s="1">
        <v>12</v>
      </c>
      <c r="E6" s="3" t="s">
        <v>3</v>
      </c>
    </row>
    <row r="7" spans="1:6" x14ac:dyDescent="0.25">
      <c r="A7" s="1">
        <v>13</v>
      </c>
      <c r="B7" s="3" t="s">
        <v>3</v>
      </c>
      <c r="D7" s="1">
        <v>11</v>
      </c>
      <c r="E7" s="3" t="s">
        <v>3</v>
      </c>
    </row>
    <row r="8" spans="1:6" x14ac:dyDescent="0.25">
      <c r="A8" s="1">
        <v>12</v>
      </c>
      <c r="B8" s="3" t="s">
        <v>3</v>
      </c>
      <c r="D8" s="1">
        <v>10</v>
      </c>
      <c r="E8" s="3" t="s">
        <v>3</v>
      </c>
    </row>
    <row r="9" spans="1:6" x14ac:dyDescent="0.25">
      <c r="A9" s="1">
        <v>11</v>
      </c>
      <c r="B9" s="3" t="s">
        <v>3</v>
      </c>
      <c r="D9" s="1">
        <v>9</v>
      </c>
      <c r="E9" s="3" t="s">
        <v>3</v>
      </c>
    </row>
    <row r="10" spans="1:6" x14ac:dyDescent="0.25">
      <c r="A10" s="1">
        <v>10</v>
      </c>
      <c r="B10" s="3" t="s">
        <v>3</v>
      </c>
      <c r="D10" s="1">
        <v>8</v>
      </c>
      <c r="E10" s="3" t="s">
        <v>3</v>
      </c>
    </row>
    <row r="11" spans="1:6" x14ac:dyDescent="0.25">
      <c r="A11" s="1">
        <v>9</v>
      </c>
      <c r="B11" s="3" t="s">
        <v>3</v>
      </c>
      <c r="D11" s="1">
        <v>7</v>
      </c>
      <c r="E11" s="3" t="s">
        <v>3</v>
      </c>
    </row>
    <row r="12" spans="1:6" x14ac:dyDescent="0.25">
      <c r="A12" s="1">
        <v>8</v>
      </c>
      <c r="B12" s="3" t="s">
        <v>3</v>
      </c>
      <c r="D12" s="1">
        <v>6</v>
      </c>
      <c r="E12" s="3" t="s">
        <v>3</v>
      </c>
    </row>
    <row r="13" spans="1:6" x14ac:dyDescent="0.25">
      <c r="A13" s="1">
        <v>7</v>
      </c>
      <c r="B13" s="3" t="s">
        <v>3</v>
      </c>
      <c r="D13" s="1">
        <v>5</v>
      </c>
      <c r="E13" s="3" t="s">
        <v>3</v>
      </c>
    </row>
    <row r="14" spans="1:6" x14ac:dyDescent="0.25">
      <c r="A14" s="1">
        <v>6</v>
      </c>
      <c r="B14" s="3" t="s">
        <v>3</v>
      </c>
      <c r="D14" s="1">
        <v>4</v>
      </c>
      <c r="E14" s="3" t="s">
        <v>3</v>
      </c>
    </row>
    <row r="15" spans="1:6" x14ac:dyDescent="0.25">
      <c r="A15" s="1">
        <v>5</v>
      </c>
      <c r="B15" s="3" t="s">
        <v>3</v>
      </c>
      <c r="D15" s="1">
        <v>3</v>
      </c>
      <c r="E15" s="3" t="s">
        <v>3</v>
      </c>
    </row>
    <row r="16" spans="1:6" x14ac:dyDescent="0.25">
      <c r="A16" s="1">
        <v>4</v>
      </c>
      <c r="B16" s="3" t="s">
        <v>3</v>
      </c>
      <c r="D16" s="1">
        <v>2</v>
      </c>
      <c r="E16" s="3" t="s">
        <v>3</v>
      </c>
    </row>
    <row r="17" spans="1:5" x14ac:dyDescent="0.25">
      <c r="A17" s="1">
        <v>3</v>
      </c>
      <c r="B17" s="3" t="s">
        <v>3</v>
      </c>
      <c r="D17" s="1">
        <v>1</v>
      </c>
      <c r="E17" s="3" t="s">
        <v>3</v>
      </c>
    </row>
    <row r="18" spans="1:5" x14ac:dyDescent="0.25">
      <c r="A18" s="1">
        <v>2</v>
      </c>
      <c r="B18" s="3" t="s">
        <v>3</v>
      </c>
    </row>
    <row r="19" spans="1:5" x14ac:dyDescent="0.25">
      <c r="A19" s="1">
        <v>1</v>
      </c>
      <c r="B19" s="4" t="s">
        <v>23</v>
      </c>
      <c r="D19" s="5" t="s">
        <v>6</v>
      </c>
    </row>
    <row r="20" spans="1:5" x14ac:dyDescent="0.25">
      <c r="D20" s="7" t="s">
        <v>1</v>
      </c>
      <c r="E20" s="7" t="s">
        <v>20</v>
      </c>
    </row>
    <row r="21" spans="1:5" x14ac:dyDescent="0.25">
      <c r="D21" s="1">
        <v>13</v>
      </c>
      <c r="E21" s="3" t="s">
        <v>3</v>
      </c>
    </row>
    <row r="22" spans="1:5" x14ac:dyDescent="0.25">
      <c r="D22" s="1">
        <v>12</v>
      </c>
      <c r="E22" s="3" t="s">
        <v>3</v>
      </c>
    </row>
    <row r="23" spans="1:5" x14ac:dyDescent="0.25">
      <c r="D23" s="1">
        <v>11</v>
      </c>
      <c r="E23" s="3" t="s">
        <v>3</v>
      </c>
    </row>
    <row r="24" spans="1:5" x14ac:dyDescent="0.25">
      <c r="D24" s="1">
        <v>10</v>
      </c>
      <c r="E24" s="3" t="s">
        <v>3</v>
      </c>
    </row>
    <row r="25" spans="1:5" x14ac:dyDescent="0.25">
      <c r="D25" s="1">
        <v>9</v>
      </c>
      <c r="E25" s="3" t="s">
        <v>3</v>
      </c>
    </row>
    <row r="26" spans="1:5" x14ac:dyDescent="0.25">
      <c r="D26" s="1">
        <v>8</v>
      </c>
      <c r="E26" s="3" t="s">
        <v>3</v>
      </c>
    </row>
    <row r="27" spans="1:5" x14ac:dyDescent="0.25">
      <c r="D27" s="1">
        <v>7</v>
      </c>
      <c r="E27" s="3" t="s">
        <v>3</v>
      </c>
    </row>
    <row r="28" spans="1:5" x14ac:dyDescent="0.25">
      <c r="D28" s="1">
        <v>6</v>
      </c>
      <c r="E28" s="3" t="s">
        <v>3</v>
      </c>
    </row>
    <row r="29" spans="1:5" x14ac:dyDescent="0.25">
      <c r="D29" s="1">
        <v>5</v>
      </c>
      <c r="E29" s="3" t="s">
        <v>3</v>
      </c>
    </row>
    <row r="30" spans="1:5" x14ac:dyDescent="0.25">
      <c r="D30" s="1">
        <v>4</v>
      </c>
      <c r="E30" s="3" t="s">
        <v>3</v>
      </c>
    </row>
    <row r="31" spans="1:5" x14ac:dyDescent="0.25">
      <c r="D31" s="1">
        <v>3</v>
      </c>
      <c r="E31" s="3" t="s">
        <v>3</v>
      </c>
    </row>
    <row r="32" spans="1:5" x14ac:dyDescent="0.25">
      <c r="D32" s="1">
        <v>2</v>
      </c>
      <c r="E32" s="3" t="s">
        <v>3</v>
      </c>
    </row>
    <row r="33" spans="4:6" x14ac:dyDescent="0.25">
      <c r="D33" s="1">
        <v>1</v>
      </c>
      <c r="E33" s="4" t="s">
        <v>23</v>
      </c>
      <c r="F33" s="4">
        <v>349</v>
      </c>
    </row>
    <row r="35" spans="4:6" x14ac:dyDescent="0.25">
      <c r="D35" s="12" t="s">
        <v>25</v>
      </c>
      <c r="E35" s="11">
        <f>821/390</f>
        <v>2.1051282051282052</v>
      </c>
      <c r="F35" s="11">
        <f>F5/F33</f>
        <v>1.8853868194842407</v>
      </c>
    </row>
    <row r="36" spans="4:6" x14ac:dyDescent="0.25">
      <c r="D36" s="12" t="s">
        <v>28</v>
      </c>
      <c r="E36" s="14">
        <f>(390-349)*4.68603</f>
        <v>192.12723</v>
      </c>
    </row>
    <row r="37" spans="4:6" x14ac:dyDescent="0.25">
      <c r="D37" s="12" t="s">
        <v>29</v>
      </c>
      <c r="E37" s="14">
        <f>(821-658)*4.68603</f>
        <v>763.82288999999992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zoomScale="90" zoomScaleNormal="90" workbookViewId="0">
      <selection activeCell="A29" sqref="A29"/>
    </sheetView>
  </sheetViews>
  <sheetFormatPr baseColWidth="10" defaultRowHeight="15" x14ac:dyDescent="0.25"/>
  <cols>
    <col min="1" max="2" width="16.7109375" style="2" customWidth="1"/>
    <col min="3" max="3" width="5.7109375" style="2" customWidth="1"/>
    <col min="4" max="6" width="16.7109375" style="2" customWidth="1"/>
    <col min="7" max="7" width="9.140625" style="2" customWidth="1"/>
    <col min="8" max="16384" width="11.42578125" style="2"/>
  </cols>
  <sheetData>
    <row r="1" spans="1:6" x14ac:dyDescent="0.25">
      <c r="A1" s="6" t="s">
        <v>8</v>
      </c>
      <c r="B1" s="5"/>
      <c r="D1" s="6" t="s">
        <v>9</v>
      </c>
    </row>
    <row r="2" spans="1:6" x14ac:dyDescent="0.25">
      <c r="A2" s="6"/>
      <c r="B2" s="5"/>
      <c r="D2" s="6"/>
    </row>
    <row r="3" spans="1:6" x14ac:dyDescent="0.25">
      <c r="A3" s="5" t="s">
        <v>12</v>
      </c>
      <c r="B3" s="5"/>
      <c r="D3" s="5" t="s">
        <v>11</v>
      </c>
    </row>
    <row r="4" spans="1:6" x14ac:dyDescent="0.25">
      <c r="A4" s="10" t="s">
        <v>1</v>
      </c>
      <c r="B4" s="10" t="s">
        <v>20</v>
      </c>
      <c r="D4" s="10" t="s">
        <v>1</v>
      </c>
      <c r="E4" s="10" t="s">
        <v>20</v>
      </c>
      <c r="F4" s="10" t="s">
        <v>27</v>
      </c>
    </row>
    <row r="5" spans="1:6" x14ac:dyDescent="0.25">
      <c r="A5" s="1">
        <v>15</v>
      </c>
      <c r="B5" s="4" t="s">
        <v>22</v>
      </c>
      <c r="D5" s="1">
        <v>13</v>
      </c>
      <c r="E5" s="4" t="s">
        <v>22</v>
      </c>
      <c r="F5" s="4" t="s">
        <v>33</v>
      </c>
    </row>
    <row r="6" spans="1:6" x14ac:dyDescent="0.25">
      <c r="A6" s="1">
        <v>14</v>
      </c>
      <c r="B6" s="3" t="s">
        <v>3</v>
      </c>
      <c r="D6" s="1">
        <v>12</v>
      </c>
      <c r="E6" s="3" t="s">
        <v>3</v>
      </c>
    </row>
    <row r="7" spans="1:6" x14ac:dyDescent="0.25">
      <c r="A7" s="1">
        <v>13</v>
      </c>
      <c r="B7" s="3" t="s">
        <v>3</v>
      </c>
      <c r="D7" s="1">
        <v>11</v>
      </c>
      <c r="E7" s="3" t="s">
        <v>3</v>
      </c>
    </row>
    <row r="8" spans="1:6" x14ac:dyDescent="0.25">
      <c r="A8" s="1">
        <v>12</v>
      </c>
      <c r="B8" s="3" t="s">
        <v>3</v>
      </c>
      <c r="D8" s="1">
        <v>10</v>
      </c>
      <c r="E8" s="3" t="s">
        <v>3</v>
      </c>
    </row>
    <row r="9" spans="1:6" x14ac:dyDescent="0.25">
      <c r="A9" s="1">
        <v>11</v>
      </c>
      <c r="B9" s="3" t="s">
        <v>3</v>
      </c>
      <c r="D9" s="1">
        <v>9</v>
      </c>
      <c r="E9" s="3" t="s">
        <v>3</v>
      </c>
    </row>
    <row r="10" spans="1:6" x14ac:dyDescent="0.25">
      <c r="A10" s="1">
        <v>10</v>
      </c>
      <c r="B10" s="3" t="s">
        <v>3</v>
      </c>
      <c r="D10" s="1">
        <v>8</v>
      </c>
      <c r="E10" s="3" t="s">
        <v>3</v>
      </c>
    </row>
    <row r="11" spans="1:6" x14ac:dyDescent="0.25">
      <c r="A11" s="1">
        <v>9</v>
      </c>
      <c r="B11" s="3" t="s">
        <v>3</v>
      </c>
      <c r="D11" s="1">
        <v>7</v>
      </c>
      <c r="E11" s="3" t="s">
        <v>3</v>
      </c>
    </row>
    <row r="12" spans="1:6" x14ac:dyDescent="0.25">
      <c r="A12" s="1">
        <v>8</v>
      </c>
      <c r="B12" s="3" t="s">
        <v>3</v>
      </c>
      <c r="D12" s="1">
        <v>6</v>
      </c>
      <c r="E12" s="3" t="s">
        <v>3</v>
      </c>
    </row>
    <row r="13" spans="1:6" x14ac:dyDescent="0.25">
      <c r="A13" s="1">
        <v>7</v>
      </c>
      <c r="B13" s="3" t="s">
        <v>3</v>
      </c>
      <c r="D13" s="1">
        <v>5</v>
      </c>
      <c r="E13" s="3" t="s">
        <v>3</v>
      </c>
    </row>
    <row r="14" spans="1:6" x14ac:dyDescent="0.25">
      <c r="A14" s="1">
        <v>6</v>
      </c>
      <c r="B14" s="3" t="s">
        <v>3</v>
      </c>
      <c r="D14" s="1">
        <v>4</v>
      </c>
      <c r="E14" s="3" t="s">
        <v>3</v>
      </c>
    </row>
    <row r="15" spans="1:6" x14ac:dyDescent="0.25">
      <c r="A15" s="1">
        <v>5</v>
      </c>
      <c r="B15" s="3" t="s">
        <v>3</v>
      </c>
      <c r="D15" s="1">
        <v>3</v>
      </c>
      <c r="E15" s="3" t="s">
        <v>3</v>
      </c>
    </row>
    <row r="16" spans="1:6" x14ac:dyDescent="0.25">
      <c r="A16" s="1">
        <v>4</v>
      </c>
      <c r="B16" s="3" t="s">
        <v>3</v>
      </c>
      <c r="D16" s="1">
        <v>2</v>
      </c>
      <c r="E16" s="3" t="s">
        <v>3</v>
      </c>
    </row>
    <row r="17" spans="1:5" x14ac:dyDescent="0.25">
      <c r="A17" s="1">
        <v>3</v>
      </c>
      <c r="B17" s="3" t="s">
        <v>3</v>
      </c>
      <c r="D17" s="1">
        <v>1</v>
      </c>
      <c r="E17" s="3" t="s">
        <v>3</v>
      </c>
    </row>
    <row r="18" spans="1:5" x14ac:dyDescent="0.25">
      <c r="A18" s="1">
        <v>2</v>
      </c>
      <c r="B18" s="3" t="s">
        <v>3</v>
      </c>
    </row>
    <row r="19" spans="1:5" x14ac:dyDescent="0.25">
      <c r="A19" s="1">
        <v>1</v>
      </c>
      <c r="B19" s="4" t="s">
        <v>21</v>
      </c>
      <c r="D19" s="5" t="s">
        <v>10</v>
      </c>
    </row>
    <row r="20" spans="1:5" x14ac:dyDescent="0.25">
      <c r="D20" s="10" t="s">
        <v>1</v>
      </c>
      <c r="E20" s="10" t="s">
        <v>20</v>
      </c>
    </row>
    <row r="21" spans="1:5" x14ac:dyDescent="0.25">
      <c r="D21" s="1">
        <v>13</v>
      </c>
      <c r="E21" s="3" t="s">
        <v>3</v>
      </c>
    </row>
    <row r="22" spans="1:5" x14ac:dyDescent="0.25">
      <c r="D22" s="1">
        <v>12</v>
      </c>
      <c r="E22" s="3" t="s">
        <v>3</v>
      </c>
    </row>
    <row r="23" spans="1:5" x14ac:dyDescent="0.25">
      <c r="D23" s="1">
        <v>11</v>
      </c>
      <c r="E23" s="3" t="s">
        <v>3</v>
      </c>
    </row>
    <row r="24" spans="1:5" x14ac:dyDescent="0.25">
      <c r="D24" s="1">
        <v>10</v>
      </c>
      <c r="E24" s="3" t="s">
        <v>3</v>
      </c>
    </row>
    <row r="25" spans="1:5" x14ac:dyDescent="0.25">
      <c r="D25" s="1">
        <v>9</v>
      </c>
      <c r="E25" s="3" t="s">
        <v>3</v>
      </c>
    </row>
    <row r="26" spans="1:5" x14ac:dyDescent="0.25">
      <c r="D26" s="1">
        <v>8</v>
      </c>
      <c r="E26" s="3" t="s">
        <v>3</v>
      </c>
    </row>
    <row r="27" spans="1:5" x14ac:dyDescent="0.25">
      <c r="D27" s="1">
        <v>7</v>
      </c>
      <c r="E27" s="3" t="s">
        <v>3</v>
      </c>
    </row>
    <row r="28" spans="1:5" x14ac:dyDescent="0.25">
      <c r="D28" s="1">
        <v>6</v>
      </c>
      <c r="E28" s="3" t="s">
        <v>3</v>
      </c>
    </row>
    <row r="29" spans="1:5" x14ac:dyDescent="0.25">
      <c r="D29" s="1">
        <v>5</v>
      </c>
      <c r="E29" s="3" t="s">
        <v>3</v>
      </c>
    </row>
    <row r="30" spans="1:5" x14ac:dyDescent="0.25">
      <c r="D30" s="1">
        <v>4</v>
      </c>
      <c r="E30" s="3" t="s">
        <v>3</v>
      </c>
    </row>
    <row r="31" spans="1:5" x14ac:dyDescent="0.25">
      <c r="D31" s="1">
        <v>3</v>
      </c>
      <c r="E31" s="3" t="s">
        <v>3</v>
      </c>
    </row>
    <row r="32" spans="1:5" x14ac:dyDescent="0.25">
      <c r="D32" s="1">
        <v>2</v>
      </c>
      <c r="E32" s="3" t="s">
        <v>3</v>
      </c>
    </row>
    <row r="33" spans="4:7" x14ac:dyDescent="0.25">
      <c r="D33" s="1">
        <v>1</v>
      </c>
      <c r="E33" s="4" t="s">
        <v>21</v>
      </c>
      <c r="F33" s="4" t="s">
        <v>34</v>
      </c>
    </row>
    <row r="35" spans="4:7" x14ac:dyDescent="0.25">
      <c r="D35" s="12" t="s">
        <v>25</v>
      </c>
      <c r="E35" s="11">
        <f>587/343</f>
        <v>1.7113702623906706</v>
      </c>
      <c r="F35" s="11">
        <f>514/312</f>
        <v>1.6474358974358974</v>
      </c>
      <c r="G35" s="11">
        <f>534/314</f>
        <v>1.7006369426751593</v>
      </c>
    </row>
    <row r="36" spans="4:7" x14ac:dyDescent="0.25">
      <c r="D36" s="12" t="s">
        <v>28</v>
      </c>
      <c r="E36" s="14">
        <f>(343-312)*4.68603</f>
        <v>145.26693</v>
      </c>
      <c r="F36" s="14">
        <f>(343-314)*4.68603</f>
        <v>135.89487</v>
      </c>
    </row>
    <row r="37" spans="4:7" x14ac:dyDescent="0.25">
      <c r="D37" s="12" t="s">
        <v>29</v>
      </c>
      <c r="E37" s="14">
        <f>(587-514)*4.68603</f>
        <v>342.08018999999996</v>
      </c>
      <c r="F37" s="14">
        <f>(587-534)*4.68603</f>
        <v>248.35959</v>
      </c>
    </row>
    <row r="38" spans="4:7" x14ac:dyDescent="0.25">
      <c r="E38" s="15" t="s">
        <v>32</v>
      </c>
      <c r="F38" s="15" t="s">
        <v>31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zoomScale="90" zoomScaleNormal="90" workbookViewId="0">
      <selection activeCell="E33" sqref="E33"/>
    </sheetView>
  </sheetViews>
  <sheetFormatPr baseColWidth="10" defaultRowHeight="15" x14ac:dyDescent="0.25"/>
  <cols>
    <col min="1" max="2" width="16.7109375" style="2" customWidth="1"/>
    <col min="3" max="3" width="5.7109375" style="2" customWidth="1"/>
    <col min="4" max="6" width="16.7109375" style="2" customWidth="1"/>
    <col min="7" max="7" width="5.7109375" style="2" customWidth="1"/>
    <col min="8" max="16384" width="11.42578125" style="2"/>
  </cols>
  <sheetData>
    <row r="1" spans="1:6" x14ac:dyDescent="0.25">
      <c r="A1" s="6" t="s">
        <v>13</v>
      </c>
      <c r="B1" s="5"/>
      <c r="D1" s="6" t="s">
        <v>14</v>
      </c>
    </row>
    <row r="2" spans="1:6" x14ac:dyDescent="0.25">
      <c r="A2" s="6"/>
      <c r="B2" s="5"/>
      <c r="D2" s="6"/>
    </row>
    <row r="3" spans="1:6" x14ac:dyDescent="0.25">
      <c r="A3" s="5" t="s">
        <v>15</v>
      </c>
      <c r="B3" s="5"/>
      <c r="D3" s="5" t="s">
        <v>16</v>
      </c>
    </row>
    <row r="4" spans="1:6" x14ac:dyDescent="0.25">
      <c r="A4" s="8" t="s">
        <v>1</v>
      </c>
      <c r="B4" s="8" t="s">
        <v>20</v>
      </c>
      <c r="D4" s="8" t="s">
        <v>1</v>
      </c>
      <c r="E4" s="8" t="s">
        <v>20</v>
      </c>
      <c r="F4" s="8" t="s">
        <v>27</v>
      </c>
    </row>
    <row r="5" spans="1:6" x14ac:dyDescent="0.25">
      <c r="A5" s="1">
        <v>15</v>
      </c>
      <c r="B5" s="4" t="s">
        <v>19</v>
      </c>
      <c r="D5" s="1">
        <v>13</v>
      </c>
      <c r="E5" s="4" t="s">
        <v>19</v>
      </c>
      <c r="F5" s="4">
        <v>430</v>
      </c>
    </row>
    <row r="6" spans="1:6" x14ac:dyDescent="0.25">
      <c r="A6" s="1">
        <v>14</v>
      </c>
      <c r="B6" s="3" t="s">
        <v>3</v>
      </c>
      <c r="D6" s="1">
        <v>12</v>
      </c>
      <c r="E6" s="3" t="s">
        <v>3</v>
      </c>
    </row>
    <row r="7" spans="1:6" x14ac:dyDescent="0.25">
      <c r="A7" s="1">
        <v>13</v>
      </c>
      <c r="B7" s="3" t="s">
        <v>3</v>
      </c>
      <c r="D7" s="1">
        <v>11</v>
      </c>
      <c r="E7" s="3" t="s">
        <v>3</v>
      </c>
    </row>
    <row r="8" spans="1:6" x14ac:dyDescent="0.25">
      <c r="A8" s="1">
        <v>12</v>
      </c>
      <c r="B8" s="3" t="s">
        <v>3</v>
      </c>
      <c r="D8" s="1">
        <v>10</v>
      </c>
      <c r="E8" s="3" t="s">
        <v>3</v>
      </c>
    </row>
    <row r="9" spans="1:6" x14ac:dyDescent="0.25">
      <c r="A9" s="1">
        <v>11</v>
      </c>
      <c r="B9" s="3" t="s">
        <v>3</v>
      </c>
      <c r="D9" s="1">
        <v>9</v>
      </c>
      <c r="E9" s="3" t="s">
        <v>3</v>
      </c>
    </row>
    <row r="10" spans="1:6" x14ac:dyDescent="0.25">
      <c r="A10" s="1">
        <v>10</v>
      </c>
      <c r="B10" s="3" t="s">
        <v>3</v>
      </c>
      <c r="D10" s="1">
        <v>8</v>
      </c>
      <c r="E10" s="3" t="s">
        <v>3</v>
      </c>
    </row>
    <row r="11" spans="1:6" x14ac:dyDescent="0.25">
      <c r="A11" s="1">
        <v>9</v>
      </c>
      <c r="B11" s="3" t="s">
        <v>3</v>
      </c>
      <c r="D11" s="1">
        <v>7</v>
      </c>
      <c r="E11" s="3" t="s">
        <v>3</v>
      </c>
    </row>
    <row r="12" spans="1:6" x14ac:dyDescent="0.25">
      <c r="A12" s="1">
        <v>8</v>
      </c>
      <c r="B12" s="3" t="s">
        <v>3</v>
      </c>
      <c r="D12" s="1">
        <v>6</v>
      </c>
      <c r="E12" s="3" t="s">
        <v>3</v>
      </c>
    </row>
    <row r="13" spans="1:6" x14ac:dyDescent="0.25">
      <c r="A13" s="1">
        <v>7</v>
      </c>
      <c r="B13" s="3" t="s">
        <v>3</v>
      </c>
      <c r="D13" s="1">
        <v>5</v>
      </c>
      <c r="E13" s="3" t="s">
        <v>3</v>
      </c>
    </row>
    <row r="14" spans="1:6" x14ac:dyDescent="0.25">
      <c r="A14" s="1">
        <v>6</v>
      </c>
      <c r="B14" s="3" t="s">
        <v>3</v>
      </c>
      <c r="D14" s="1">
        <v>4</v>
      </c>
      <c r="E14" s="3" t="s">
        <v>3</v>
      </c>
    </row>
    <row r="15" spans="1:6" x14ac:dyDescent="0.25">
      <c r="A15" s="1">
        <v>5</v>
      </c>
      <c r="B15" s="3" t="s">
        <v>3</v>
      </c>
      <c r="D15" s="1">
        <v>3</v>
      </c>
      <c r="E15" s="3" t="s">
        <v>3</v>
      </c>
    </row>
    <row r="16" spans="1:6" x14ac:dyDescent="0.25">
      <c r="A16" s="1">
        <v>4</v>
      </c>
      <c r="B16" s="3" t="s">
        <v>3</v>
      </c>
      <c r="D16" s="1">
        <v>2</v>
      </c>
      <c r="E16" s="3" t="s">
        <v>3</v>
      </c>
    </row>
    <row r="17" spans="1:5" x14ac:dyDescent="0.25">
      <c r="A17" s="1">
        <v>3</v>
      </c>
      <c r="B17" s="3" t="s">
        <v>3</v>
      </c>
      <c r="D17" s="1">
        <v>1</v>
      </c>
      <c r="E17" s="3" t="s">
        <v>3</v>
      </c>
    </row>
    <row r="18" spans="1:5" x14ac:dyDescent="0.25">
      <c r="A18" s="1">
        <v>2</v>
      </c>
      <c r="B18" s="3" t="s">
        <v>3</v>
      </c>
    </row>
    <row r="19" spans="1:5" x14ac:dyDescent="0.25">
      <c r="A19" s="1">
        <v>1</v>
      </c>
      <c r="B19" s="4" t="s">
        <v>18</v>
      </c>
      <c r="D19" s="5" t="s">
        <v>17</v>
      </c>
    </row>
    <row r="20" spans="1:5" x14ac:dyDescent="0.25">
      <c r="D20" s="8" t="s">
        <v>1</v>
      </c>
      <c r="E20" s="8" t="s">
        <v>20</v>
      </c>
    </row>
    <row r="21" spans="1:5" x14ac:dyDescent="0.25">
      <c r="D21" s="1">
        <v>13</v>
      </c>
      <c r="E21" s="3" t="s">
        <v>3</v>
      </c>
    </row>
    <row r="22" spans="1:5" x14ac:dyDescent="0.25">
      <c r="D22" s="1">
        <v>12</v>
      </c>
      <c r="E22" s="3" t="s">
        <v>3</v>
      </c>
    </row>
    <row r="23" spans="1:5" x14ac:dyDescent="0.25">
      <c r="D23" s="1">
        <v>11</v>
      </c>
      <c r="E23" s="3" t="s">
        <v>3</v>
      </c>
    </row>
    <row r="24" spans="1:5" x14ac:dyDescent="0.25">
      <c r="D24" s="1">
        <v>10</v>
      </c>
      <c r="E24" s="3" t="s">
        <v>3</v>
      </c>
    </row>
    <row r="25" spans="1:5" x14ac:dyDescent="0.25">
      <c r="D25" s="1">
        <v>9</v>
      </c>
      <c r="E25" s="3" t="s">
        <v>3</v>
      </c>
    </row>
    <row r="26" spans="1:5" x14ac:dyDescent="0.25">
      <c r="D26" s="1">
        <v>8</v>
      </c>
      <c r="E26" s="3" t="s">
        <v>3</v>
      </c>
    </row>
    <row r="27" spans="1:5" x14ac:dyDescent="0.25">
      <c r="D27" s="1">
        <v>7</v>
      </c>
      <c r="E27" s="3" t="s">
        <v>3</v>
      </c>
    </row>
    <row r="28" spans="1:5" x14ac:dyDescent="0.25">
      <c r="D28" s="1">
        <v>6</v>
      </c>
      <c r="E28" s="3" t="s">
        <v>3</v>
      </c>
    </row>
    <row r="29" spans="1:5" x14ac:dyDescent="0.25">
      <c r="D29" s="1">
        <v>5</v>
      </c>
      <c r="E29" s="3" t="s">
        <v>3</v>
      </c>
    </row>
    <row r="30" spans="1:5" x14ac:dyDescent="0.25">
      <c r="D30" s="1">
        <v>4</v>
      </c>
      <c r="E30" s="3" t="s">
        <v>3</v>
      </c>
    </row>
    <row r="31" spans="1:5" x14ac:dyDescent="0.25">
      <c r="D31" s="1">
        <v>3</v>
      </c>
      <c r="E31" s="3" t="s">
        <v>3</v>
      </c>
    </row>
    <row r="32" spans="1:5" x14ac:dyDescent="0.25">
      <c r="D32" s="1">
        <v>2</v>
      </c>
      <c r="E32" s="3" t="s">
        <v>3</v>
      </c>
    </row>
    <row r="33" spans="4:6" x14ac:dyDescent="0.25">
      <c r="D33" s="1">
        <v>1</v>
      </c>
      <c r="E33" s="4" t="s">
        <v>18</v>
      </c>
      <c r="F33" s="4">
        <v>309</v>
      </c>
    </row>
    <row r="35" spans="4:6" x14ac:dyDescent="0.25">
      <c r="D35" s="12" t="s">
        <v>25</v>
      </c>
      <c r="E35" s="11">
        <f>473/330</f>
        <v>1.4333333333333333</v>
      </c>
      <c r="F35" s="11">
        <f>F5/F33</f>
        <v>1.3915857605177993</v>
      </c>
    </row>
    <row r="36" spans="4:6" x14ac:dyDescent="0.25">
      <c r="D36" s="12" t="s">
        <v>28</v>
      </c>
      <c r="E36" s="14">
        <f>(330-309)*4.68603</f>
        <v>98.406629999999993</v>
      </c>
    </row>
    <row r="37" spans="4:6" x14ac:dyDescent="0.25">
      <c r="D37" s="12" t="s">
        <v>29</v>
      </c>
      <c r="E37" s="14">
        <f>(473-430)*4.68603</f>
        <v>201.49928999999997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Cat 1+</vt:lpstr>
      <vt:lpstr>Cat 1</vt:lpstr>
      <vt:lpstr>Cat 2</vt:lpstr>
      <vt:lpstr>Cat 3</vt:lpstr>
    </vt:vector>
  </TitlesOfParts>
  <Company>Centre national du cinéma et de l'image animée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CNC</dc:creator>
  <cp:lastModifiedBy>CNC</cp:lastModifiedBy>
  <dcterms:created xsi:type="dcterms:W3CDTF">2016-10-24T12:16:33Z</dcterms:created>
  <dcterms:modified xsi:type="dcterms:W3CDTF">2016-12-20T15:29:57Z</dcterms:modified>
</cp:coreProperties>
</file>